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Таня\Desktop\НА САЙТ\"/>
    </mc:Choice>
  </mc:AlternateContent>
  <bookViews>
    <workbookView xWindow="360" yWindow="330" windowWidth="15480" windowHeight="7710" tabRatio="548"/>
  </bookViews>
  <sheets>
    <sheet name="1" sheetId="1" r:id="rId1"/>
    <sheet name="2" sheetId="4" r:id="rId2"/>
    <sheet name="3" sheetId="5" r:id="rId3"/>
    <sheet name="4" sheetId="6" r:id="rId4"/>
    <sheet name="5" sheetId="19" r:id="rId5"/>
    <sheet name="5.1" sheetId="32" r:id="rId6"/>
    <sheet name="6" sheetId="14" r:id="rId7"/>
    <sheet name="7" sheetId="24" r:id="rId8"/>
    <sheet name="7.1" sheetId="28" r:id="rId9"/>
    <sheet name="8" sheetId="9" r:id="rId10"/>
    <sheet name="9" sheetId="21" r:id="rId11"/>
    <sheet name="9.1" sheetId="30" r:id="rId12"/>
    <sheet name="9.1 (2)" sheetId="34" r:id="rId13"/>
    <sheet name="10" sheetId="26" r:id="rId14"/>
    <sheet name="11" sheetId="20" r:id="rId15"/>
    <sheet name="12" sheetId="10" r:id="rId16"/>
    <sheet name="13" sheetId="22" r:id="rId17"/>
    <sheet name="14" sheetId="25" r:id="rId18"/>
    <sheet name="15" sheetId="27" r:id="rId19"/>
    <sheet name="16" sheetId="29" r:id="rId20"/>
  </sheets>
  <externalReferences>
    <externalReference r:id="rId21"/>
  </externalReferences>
  <definedNames>
    <definedName name="_Toc302056274" localSheetId="16">'13'!$A$1</definedName>
    <definedName name="_Toc302056274" localSheetId="10">'9'!$A$1</definedName>
    <definedName name="_Toc302056279" localSheetId="17">'14'!$A$1</definedName>
    <definedName name="Выбор" localSheetId="13">#REF!+#REF!</definedName>
    <definedName name="Выбор" localSheetId="16">'[1]6'!$H$6:$H$8+'[1]6'!$H$19:$H$21</definedName>
    <definedName name="Выбор" localSheetId="17">#REF!+#REF!</definedName>
    <definedName name="Выбор" localSheetId="7">'7'!#REF!+'7'!#REF!</definedName>
    <definedName name="Выбор" localSheetId="8">'7.1'!#REF!+'7.1'!#REF!</definedName>
    <definedName name="Выбор" localSheetId="11">'9.1'!#REF!+'9.1'!#REF!</definedName>
    <definedName name="Выбор" localSheetId="12">'9.1 (2)'!#REF!+'9.1 (2)'!#REF!</definedName>
    <definedName name="Выбор">'6'!$H$7:$H$9+'6'!$H$20:$H$22</definedName>
    <definedName name="_xlnm.Print_Area" localSheetId="13">'10'!$A$1:$J$26</definedName>
    <definedName name="_xlnm.Print_Area" localSheetId="14">'11'!$A$1:$J$25</definedName>
    <definedName name="_xlnm.Print_Area" localSheetId="15">'12'!$A$1:$S$25</definedName>
    <definedName name="_xlnm.Print_Area" localSheetId="16">'13'!$A$1:$T$25</definedName>
    <definedName name="_xlnm.Print_Area" localSheetId="17">'14'!$A$1:$G$23</definedName>
    <definedName name="_xlnm.Print_Area" localSheetId="18">'15'!$A$1:$J$25</definedName>
    <definedName name="_xlnm.Print_Area" localSheetId="19">'16'!$A$1:$X$5</definedName>
    <definedName name="_xlnm.Print_Area" localSheetId="1">'2'!$A$1:$Y$26</definedName>
    <definedName name="_xlnm.Print_Area" localSheetId="2">'3'!$A$1:$N$25</definedName>
    <definedName name="_xlnm.Print_Area" localSheetId="3">'4'!$A$1:$P$25</definedName>
    <definedName name="_xlnm.Print_Area" localSheetId="4">'5'!$A$1:$CF$27</definedName>
    <definedName name="_xlnm.Print_Area" localSheetId="5">'5.1'!$A$1:$J$25</definedName>
    <definedName name="_xlnm.Print_Area" localSheetId="6">'6'!$A$1:$L$25</definedName>
    <definedName name="_xlnm.Print_Area" localSheetId="7">'7'!$A$1:$J$26</definedName>
    <definedName name="_xlnm.Print_Area" localSheetId="8">'7.1'!$A$1:$N$26</definedName>
    <definedName name="_xlnm.Print_Area" localSheetId="9">'8'!$A$1:$N$24</definedName>
    <definedName name="_xlnm.Print_Area" localSheetId="10">'9'!$A$1:$Q$25</definedName>
    <definedName name="_xlnm.Print_Area" localSheetId="11">'9.1'!$A$1:$N$26</definedName>
    <definedName name="_xlnm.Print_Area" localSheetId="12">'9.1 (2)'!$A$1:$N$26</definedName>
    <definedName name="Сеть" localSheetId="1" hidden="1">'2'!#REF!</definedName>
  </definedNames>
  <calcPr calcId="152511"/>
</workbook>
</file>

<file path=xl/calcChain.xml><?xml version="1.0" encoding="utf-8"?>
<calcChain xmlns="http://schemas.openxmlformats.org/spreadsheetml/2006/main">
  <c r="B24" i="34" l="1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J22" i="6"/>
  <c r="J21" i="6"/>
  <c r="J20" i="6"/>
  <c r="J17" i="6"/>
  <c r="J16" i="6"/>
  <c r="J15" i="6"/>
  <c r="J13" i="6"/>
  <c r="J12" i="6"/>
  <c r="J11" i="6"/>
  <c r="J9" i="6"/>
  <c r="J8" i="6"/>
  <c r="J7" i="6"/>
  <c r="F23" i="5"/>
  <c r="F18" i="5"/>
  <c r="F24" i="5" s="1"/>
  <c r="G22" i="5"/>
  <c r="G21" i="5"/>
  <c r="G20" i="5"/>
  <c r="G17" i="5"/>
  <c r="G16" i="5"/>
  <c r="G15" i="5"/>
  <c r="G13" i="5"/>
  <c r="G12" i="5"/>
  <c r="G11" i="5"/>
  <c r="G8" i="5"/>
  <c r="G9" i="5"/>
  <c r="G7" i="5"/>
  <c r="M23" i="5"/>
  <c r="M18" i="5"/>
  <c r="M24" i="5" s="1"/>
  <c r="R23" i="4"/>
  <c r="R22" i="4"/>
  <c r="R21" i="4"/>
  <c r="R18" i="4"/>
  <c r="R17" i="4"/>
  <c r="R16" i="4"/>
  <c r="R14" i="4"/>
  <c r="R13" i="4"/>
  <c r="R12" i="4"/>
  <c r="R9" i="4"/>
  <c r="R10" i="4"/>
  <c r="R8" i="4"/>
  <c r="Q19" i="4"/>
  <c r="Q25" i="4" s="1"/>
  <c r="Q24" i="4"/>
  <c r="Y19" i="4"/>
  <c r="B24" i="32"/>
  <c r="B23" i="32"/>
  <c r="B22" i="32"/>
  <c r="B21" i="32"/>
  <c r="I23" i="32"/>
  <c r="E23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D23" i="32" l="1"/>
  <c r="H23" i="32"/>
  <c r="D18" i="32"/>
  <c r="D24" i="32" s="1"/>
  <c r="H18" i="32"/>
  <c r="H24" i="32" s="1"/>
  <c r="C18" i="32"/>
  <c r="G18" i="32"/>
  <c r="E18" i="32"/>
  <c r="I18" i="32"/>
  <c r="I24" i="32" s="1"/>
  <c r="F18" i="32"/>
  <c r="J18" i="32"/>
  <c r="F23" i="32"/>
  <c r="J23" i="32"/>
  <c r="C23" i="32"/>
  <c r="G23" i="32"/>
  <c r="E24" i="32"/>
  <c r="L23" i="6"/>
  <c r="M23" i="6"/>
  <c r="N23" i="6"/>
  <c r="O23" i="6"/>
  <c r="L18" i="6"/>
  <c r="L24" i="6" s="1"/>
  <c r="M18" i="6"/>
  <c r="M24" i="6" s="1"/>
  <c r="N18" i="6"/>
  <c r="O18" i="6"/>
  <c r="O24" i="6" s="1"/>
  <c r="D18" i="5"/>
  <c r="D23" i="5"/>
  <c r="D24" i="5" s="1"/>
  <c r="P24" i="4"/>
  <c r="P19" i="4"/>
  <c r="P25" i="4" s="1"/>
  <c r="M24" i="4"/>
  <c r="N24" i="4"/>
  <c r="M19" i="4"/>
  <c r="M25" i="4" s="1"/>
  <c r="N19" i="4"/>
  <c r="N25" i="4" s="1"/>
  <c r="E24" i="4"/>
  <c r="F24" i="4"/>
  <c r="E19" i="4"/>
  <c r="E25" i="4" s="1"/>
  <c r="F19" i="4"/>
  <c r="F25" i="4" s="1"/>
  <c r="N24" i="6" l="1"/>
  <c r="G24" i="32"/>
  <c r="C24" i="32"/>
  <c r="J24" i="32"/>
  <c r="F24" i="32"/>
  <c r="C18" i="20"/>
  <c r="B24" i="28" l="1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CE20" i="19"/>
  <c r="CE25" i="19"/>
  <c r="Q23" i="21"/>
  <c r="P23" i="21"/>
  <c r="O23" i="21"/>
  <c r="N23" i="21"/>
  <c r="Q18" i="21"/>
  <c r="P18" i="21"/>
  <c r="O18" i="21"/>
  <c r="N18" i="21"/>
  <c r="P24" i="21" l="1"/>
  <c r="O24" i="21"/>
  <c r="Q24" i="21"/>
  <c r="CE26" i="19"/>
  <c r="N24" i="21"/>
  <c r="C23" i="27"/>
  <c r="D23" i="27"/>
  <c r="E23" i="27"/>
  <c r="F23" i="27"/>
  <c r="G23" i="27"/>
  <c r="B23" i="27"/>
  <c r="C18" i="27"/>
  <c r="C24" i="27" s="1"/>
  <c r="D18" i="27"/>
  <c r="D24" i="27" s="1"/>
  <c r="E18" i="27"/>
  <c r="E24" i="27" s="1"/>
  <c r="F18" i="27"/>
  <c r="F24" i="27" s="1"/>
  <c r="G18" i="27"/>
  <c r="G24" i="27" s="1"/>
  <c r="B18" i="27"/>
  <c r="B24" i="27" s="1"/>
  <c r="O18" i="10"/>
  <c r="P18" i="10"/>
  <c r="Q18" i="10"/>
  <c r="Q24" i="10" s="1"/>
  <c r="R18" i="10"/>
  <c r="S18" i="10"/>
  <c r="S24" i="10" s="1"/>
  <c r="O23" i="10"/>
  <c r="P23" i="10"/>
  <c r="Q23" i="10"/>
  <c r="R23" i="10"/>
  <c r="R24" i="10" s="1"/>
  <c r="S23" i="10"/>
  <c r="O24" i="10"/>
  <c r="J23" i="20"/>
  <c r="I23" i="20"/>
  <c r="H23" i="20"/>
  <c r="G23" i="20"/>
  <c r="J18" i="20"/>
  <c r="I18" i="20"/>
  <c r="H18" i="20"/>
  <c r="G18" i="20"/>
  <c r="N23" i="9"/>
  <c r="M23" i="9"/>
  <c r="L23" i="9"/>
  <c r="K23" i="9"/>
  <c r="J23" i="9"/>
  <c r="I23" i="9"/>
  <c r="N18" i="9"/>
  <c r="M18" i="9"/>
  <c r="L18" i="9"/>
  <c r="L24" i="9" s="1"/>
  <c r="K18" i="9"/>
  <c r="J18" i="9"/>
  <c r="I18" i="9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H24" i="20" l="1"/>
  <c r="P24" i="10"/>
  <c r="N24" i="9"/>
  <c r="M24" i="9"/>
  <c r="K24" i="9"/>
  <c r="J24" i="9"/>
  <c r="I24" i="9"/>
  <c r="G24" i="20"/>
  <c r="I24" i="20"/>
  <c r="J24" i="20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25" i="26"/>
  <c r="B24" i="26"/>
  <c r="B23" i="26"/>
  <c r="B22" i="26"/>
  <c r="B21" i="26"/>
  <c r="B20" i="26"/>
  <c r="B19" i="26"/>
  <c r="B15" i="26"/>
  <c r="B18" i="26"/>
  <c r="B17" i="26"/>
  <c r="B16" i="26"/>
  <c r="B14" i="26"/>
  <c r="B13" i="26"/>
  <c r="B12" i="26"/>
  <c r="B11" i="26"/>
  <c r="B9" i="26"/>
  <c r="B10" i="26"/>
  <c r="B8" i="26"/>
  <c r="B7" i="2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H24" i="26"/>
  <c r="I24" i="26"/>
  <c r="E24" i="26"/>
  <c r="F24" i="26"/>
  <c r="F19" i="26"/>
  <c r="F25" i="26" s="1"/>
  <c r="I19" i="26"/>
  <c r="I25" i="26" s="1"/>
  <c r="J24" i="26"/>
  <c r="G24" i="26"/>
  <c r="D24" i="26"/>
  <c r="C24" i="26"/>
  <c r="J19" i="26"/>
  <c r="H19" i="26"/>
  <c r="H25" i="26" s="1"/>
  <c r="G19" i="26"/>
  <c r="G25" i="26" s="1"/>
  <c r="E19" i="26"/>
  <c r="E25" i="26" s="1"/>
  <c r="D19" i="26"/>
  <c r="D25" i="26" s="1"/>
  <c r="C19" i="26"/>
  <c r="C25" i="26" s="1"/>
  <c r="E22" i="25"/>
  <c r="D22" i="25"/>
  <c r="C22" i="25"/>
  <c r="B22" i="25"/>
  <c r="E21" i="25"/>
  <c r="D21" i="25"/>
  <c r="C21" i="25"/>
  <c r="B21" i="25"/>
  <c r="F20" i="25"/>
  <c r="G20" i="25" s="1"/>
  <c r="F19" i="25"/>
  <c r="G19" i="25" s="1"/>
  <c r="F17" i="25"/>
  <c r="G17" i="25" s="1"/>
  <c r="F16" i="25"/>
  <c r="G16" i="25" s="1"/>
  <c r="F14" i="25"/>
  <c r="F13" i="25"/>
  <c r="G13" i="25" s="1"/>
  <c r="J25" i="26" l="1"/>
  <c r="F22" i="25"/>
  <c r="G22" i="25" s="1"/>
  <c r="G14" i="25"/>
  <c r="F21" i="25"/>
  <c r="G21" i="25" s="1"/>
  <c r="L23" i="21" l="1"/>
  <c r="K23" i="21"/>
  <c r="L18" i="21"/>
  <c r="L24" i="21" l="1"/>
  <c r="D22" i="6"/>
  <c r="D21" i="6"/>
  <c r="D20" i="6"/>
  <c r="D17" i="6"/>
  <c r="D16" i="6"/>
  <c r="D15" i="6"/>
  <c r="D13" i="6"/>
  <c r="D12" i="6"/>
  <c r="D11" i="6"/>
  <c r="D7" i="6"/>
  <c r="D8" i="6"/>
  <c r="D9" i="6"/>
  <c r="C22" i="6" l="1"/>
  <c r="C21" i="6"/>
  <c r="C20" i="6"/>
  <c r="C17" i="6"/>
  <c r="C16" i="6"/>
  <c r="C15" i="6"/>
  <c r="C13" i="6"/>
  <c r="C12" i="6"/>
  <c r="C11" i="6"/>
  <c r="C8" i="6"/>
  <c r="C9" i="6"/>
  <c r="C7" i="6"/>
  <c r="J18" i="21" l="1"/>
  <c r="J24" i="21" s="1"/>
  <c r="K18" i="21"/>
  <c r="K24" i="21" s="1"/>
  <c r="J23" i="21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N18" i="10"/>
  <c r="N24" i="10" s="1"/>
  <c r="N23" i="10"/>
  <c r="S23" i="22"/>
  <c r="S24" i="22" s="1"/>
  <c r="R23" i="22"/>
  <c r="R24" i="22" s="1"/>
  <c r="Q23" i="22"/>
  <c r="Q24" i="22" s="1"/>
  <c r="P23" i="22"/>
  <c r="P24" i="22" s="1"/>
  <c r="O23" i="22"/>
  <c r="O24" i="22" s="1"/>
  <c r="N23" i="22"/>
  <c r="N24" i="22" s="1"/>
  <c r="M23" i="22"/>
  <c r="M24" i="22" s="1"/>
  <c r="L23" i="22"/>
  <c r="L24" i="22" s="1"/>
  <c r="K23" i="22"/>
  <c r="K24" i="22" s="1"/>
  <c r="J23" i="22"/>
  <c r="J24" i="22" s="1"/>
  <c r="I23" i="22"/>
  <c r="I24" i="22" s="1"/>
  <c r="H23" i="22"/>
  <c r="H24" i="22" s="1"/>
  <c r="G23" i="22"/>
  <c r="G24" i="22" s="1"/>
  <c r="F23" i="22"/>
  <c r="F24" i="22" s="1"/>
  <c r="E23" i="22"/>
  <c r="E24" i="22" s="1"/>
  <c r="D23" i="22"/>
  <c r="D24" i="22" s="1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V9" i="19" l="1"/>
  <c r="CD24" i="19" l="1"/>
  <c r="CD23" i="19"/>
  <c r="CD22" i="19"/>
  <c r="CD19" i="19"/>
  <c r="CD18" i="19"/>
  <c r="CD17" i="19"/>
  <c r="CD15" i="19"/>
  <c r="CD14" i="19"/>
  <c r="CD13" i="19"/>
  <c r="CD10" i="19"/>
  <c r="CD11" i="19"/>
  <c r="CD9" i="19"/>
  <c r="BJ24" i="19"/>
  <c r="BJ23" i="19"/>
  <c r="BJ22" i="19"/>
  <c r="BJ19" i="19"/>
  <c r="BJ18" i="19"/>
  <c r="BJ17" i="19"/>
  <c r="BJ15" i="19"/>
  <c r="BJ14" i="19"/>
  <c r="BJ13" i="19"/>
  <c r="BJ10" i="19"/>
  <c r="BJ11" i="19"/>
  <c r="BJ9" i="19"/>
  <c r="AP24" i="19"/>
  <c r="AP23" i="19"/>
  <c r="AP22" i="19"/>
  <c r="AP19" i="19"/>
  <c r="AP18" i="19"/>
  <c r="AP17" i="19"/>
  <c r="AP15" i="19"/>
  <c r="AP14" i="19"/>
  <c r="AP13" i="19"/>
  <c r="AP10" i="19"/>
  <c r="AP11" i="19"/>
  <c r="AP9" i="19"/>
  <c r="V24" i="19"/>
  <c r="V23" i="19"/>
  <c r="V22" i="19"/>
  <c r="V19" i="19"/>
  <c r="V18" i="19"/>
  <c r="V17" i="19"/>
  <c r="V15" i="19"/>
  <c r="V14" i="19"/>
  <c r="V13" i="19"/>
  <c r="V10" i="19"/>
  <c r="V11" i="19"/>
  <c r="CF10" i="19" l="1"/>
  <c r="CF14" i="19"/>
  <c r="CF17" i="19"/>
  <c r="CF19" i="19"/>
  <c r="CF23" i="19"/>
  <c r="CF11" i="19"/>
  <c r="CF13" i="19"/>
  <c r="CF15" i="19"/>
  <c r="CF18" i="19"/>
  <c r="CF22" i="19"/>
  <c r="CF24" i="19"/>
  <c r="CF9" i="19"/>
  <c r="BJ25" i="19"/>
  <c r="AP25" i="19"/>
  <c r="V25" i="19"/>
  <c r="CD25" i="19"/>
  <c r="CD20" i="19"/>
  <c r="AP20" i="19"/>
  <c r="AP26" i="19" s="1"/>
  <c r="BJ20" i="19"/>
  <c r="CF25" i="19" l="1"/>
  <c r="BJ26" i="19"/>
  <c r="CF20" i="19"/>
  <c r="CD26" i="19"/>
  <c r="V20" i="19"/>
  <c r="V26" i="19" s="1"/>
  <c r="CF26" i="19" l="1"/>
  <c r="F22" i="14"/>
  <c r="F21" i="14"/>
  <c r="F20" i="14"/>
  <c r="F17" i="14"/>
  <c r="F16" i="14"/>
  <c r="F15" i="14"/>
  <c r="F13" i="14"/>
  <c r="F12" i="14"/>
  <c r="F11" i="14"/>
  <c r="F9" i="14"/>
  <c r="F8" i="14"/>
  <c r="F7" i="14"/>
  <c r="K23" i="6"/>
  <c r="K18" i="6"/>
  <c r="I22" i="6"/>
  <c r="H22" i="6"/>
  <c r="G22" i="6"/>
  <c r="F22" i="6"/>
  <c r="E22" i="6"/>
  <c r="I21" i="6"/>
  <c r="D21" i="14" s="1"/>
  <c r="H21" i="6"/>
  <c r="G21" i="6"/>
  <c r="F21" i="6"/>
  <c r="E21" i="6"/>
  <c r="I20" i="6"/>
  <c r="D20" i="14" s="1"/>
  <c r="H20" i="6"/>
  <c r="G20" i="6"/>
  <c r="F20" i="6"/>
  <c r="E20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E8" i="6"/>
  <c r="F8" i="6"/>
  <c r="G8" i="6"/>
  <c r="H8" i="6"/>
  <c r="I8" i="6"/>
  <c r="E9" i="6"/>
  <c r="F9" i="6"/>
  <c r="G9" i="6"/>
  <c r="H9" i="6"/>
  <c r="I9" i="6"/>
  <c r="F7" i="6"/>
  <c r="G7" i="6"/>
  <c r="H7" i="6"/>
  <c r="I7" i="6"/>
  <c r="D7" i="14" s="1"/>
  <c r="E7" i="6"/>
  <c r="K24" i="6" l="1"/>
  <c r="G23" i="6"/>
  <c r="D23" i="6"/>
  <c r="H23" i="6"/>
  <c r="J23" i="6"/>
  <c r="G18" i="6"/>
  <c r="D17" i="14"/>
  <c r="E18" i="6"/>
  <c r="F18" i="6"/>
  <c r="E23" i="6"/>
  <c r="F23" i="6"/>
  <c r="D12" i="14"/>
  <c r="H18" i="6"/>
  <c r="I18" i="6"/>
  <c r="I23" i="6"/>
  <c r="D9" i="14"/>
  <c r="D13" i="14"/>
  <c r="D8" i="14"/>
  <c r="D15" i="14"/>
  <c r="D18" i="6"/>
  <c r="D11" i="14"/>
  <c r="D16" i="14"/>
  <c r="D22" i="14"/>
  <c r="J18" i="6"/>
  <c r="G24" i="6" l="1"/>
  <c r="J24" i="6"/>
  <c r="H24" i="6"/>
  <c r="D24" i="6"/>
  <c r="E24" i="6"/>
  <c r="F24" i="6"/>
  <c r="I24" i="6"/>
  <c r="M23" i="10"/>
  <c r="L23" i="10"/>
  <c r="K23" i="10"/>
  <c r="M18" i="10"/>
  <c r="L18" i="10"/>
  <c r="L24" i="10" s="1"/>
  <c r="K18" i="10"/>
  <c r="J23" i="10"/>
  <c r="I23" i="10"/>
  <c r="H23" i="10"/>
  <c r="G23" i="10"/>
  <c r="J18" i="10"/>
  <c r="J24" i="10" s="1"/>
  <c r="I18" i="10"/>
  <c r="I24" i="10" s="1"/>
  <c r="H18" i="10"/>
  <c r="H24" i="10" s="1"/>
  <c r="G18" i="10"/>
  <c r="G24" i="10" s="1"/>
  <c r="D23" i="10"/>
  <c r="D18" i="10"/>
  <c r="C23" i="10"/>
  <c r="C18" i="10"/>
  <c r="F23" i="10"/>
  <c r="E23" i="10"/>
  <c r="E18" i="10"/>
  <c r="F18" i="10"/>
  <c r="F24" i="10" l="1"/>
  <c r="E24" i="10"/>
  <c r="M24" i="10"/>
  <c r="D24" i="10"/>
  <c r="C24" i="10"/>
  <c r="K24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6" i="10"/>
  <c r="D18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8" i="20"/>
  <c r="B9" i="20"/>
  <c r="B7" i="20"/>
  <c r="B6" i="20"/>
  <c r="I23" i="21"/>
  <c r="I18" i="21"/>
  <c r="H23" i="21"/>
  <c r="H18" i="21"/>
  <c r="G23" i="21"/>
  <c r="G18" i="21"/>
  <c r="E23" i="21"/>
  <c r="E18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D23" i="9"/>
  <c r="E23" i="9"/>
  <c r="F23" i="9"/>
  <c r="D18" i="9"/>
  <c r="E18" i="9"/>
  <c r="F18" i="9"/>
  <c r="F24" i="9" s="1"/>
  <c r="E24" i="9" l="1"/>
  <c r="D24" i="9"/>
  <c r="G24" i="21"/>
  <c r="I24" i="21"/>
  <c r="E24" i="21"/>
  <c r="H24" i="21"/>
  <c r="C23" i="9"/>
  <c r="C18" i="9"/>
  <c r="B24" i="9"/>
  <c r="B23" i="9"/>
  <c r="B21" i="9"/>
  <c r="B22" i="9"/>
  <c r="B20" i="9"/>
  <c r="B19" i="9"/>
  <c r="B18" i="9"/>
  <c r="B16" i="9"/>
  <c r="B17" i="9"/>
  <c r="B15" i="9"/>
  <c r="B13" i="9"/>
  <c r="B12" i="9"/>
  <c r="B11" i="9"/>
  <c r="B14" i="9"/>
  <c r="B10" i="9"/>
  <c r="B8" i="9"/>
  <c r="B9" i="9"/>
  <c r="B7" i="9"/>
  <c r="B6" i="9"/>
  <c r="H23" i="14"/>
  <c r="H18" i="14"/>
  <c r="C24" i="9" l="1"/>
  <c r="D23" i="14" l="1"/>
  <c r="E23" i="14"/>
  <c r="F23" i="14"/>
  <c r="G23" i="14"/>
  <c r="I23" i="14"/>
  <c r="J23" i="14"/>
  <c r="K23" i="14"/>
  <c r="L23" i="14"/>
  <c r="H24" i="14"/>
  <c r="D18" i="14"/>
  <c r="E18" i="14"/>
  <c r="F18" i="14"/>
  <c r="G18" i="14"/>
  <c r="I18" i="14"/>
  <c r="I24" i="14" s="1"/>
  <c r="J18" i="14"/>
  <c r="K18" i="14"/>
  <c r="L18" i="14"/>
  <c r="C23" i="14"/>
  <c r="C18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6" i="14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Q20" i="19"/>
  <c r="AR20" i="19"/>
  <c r="AS20" i="19"/>
  <c r="AT20" i="19"/>
  <c r="AU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BH20" i="19"/>
  <c r="BI20" i="19"/>
  <c r="BK20" i="19"/>
  <c r="BL20" i="19"/>
  <c r="BM20" i="19"/>
  <c r="BN20" i="19"/>
  <c r="BO20" i="19"/>
  <c r="BP20" i="19"/>
  <c r="BQ20" i="19"/>
  <c r="BR20" i="19"/>
  <c r="BS20" i="19"/>
  <c r="BT20" i="19"/>
  <c r="BU20" i="19"/>
  <c r="BV20" i="19"/>
  <c r="BW20" i="19"/>
  <c r="BX20" i="19"/>
  <c r="BY20" i="19"/>
  <c r="BZ20" i="19"/>
  <c r="CA20" i="19"/>
  <c r="CB20" i="19"/>
  <c r="CC20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AQ25" i="19"/>
  <c r="AR25" i="19"/>
  <c r="AS25" i="19"/>
  <c r="AT25" i="19"/>
  <c r="AU25" i="19"/>
  <c r="AV25" i="19"/>
  <c r="AW25" i="19"/>
  <c r="AX25" i="19"/>
  <c r="AY25" i="19"/>
  <c r="AZ25" i="19"/>
  <c r="BA25" i="19"/>
  <c r="BB25" i="19"/>
  <c r="BC25" i="19"/>
  <c r="BD25" i="19"/>
  <c r="BE25" i="19"/>
  <c r="BF25" i="19"/>
  <c r="BG25" i="19"/>
  <c r="BH25" i="19"/>
  <c r="BI25" i="19"/>
  <c r="BK25" i="19"/>
  <c r="BL25" i="19"/>
  <c r="BM25" i="19"/>
  <c r="BN25" i="19"/>
  <c r="BO25" i="19"/>
  <c r="BP25" i="19"/>
  <c r="BQ25" i="19"/>
  <c r="BR25" i="19"/>
  <c r="BS25" i="19"/>
  <c r="BT25" i="19"/>
  <c r="BU25" i="19"/>
  <c r="BV25" i="19"/>
  <c r="BW25" i="19"/>
  <c r="BX25" i="19"/>
  <c r="BY25" i="19"/>
  <c r="BZ25" i="19"/>
  <c r="CA25" i="19"/>
  <c r="CB25" i="19"/>
  <c r="CC25" i="19"/>
  <c r="B9" i="19"/>
  <c r="B8" i="19"/>
  <c r="B6" i="5"/>
  <c r="B7" i="5"/>
  <c r="C24" i="14" l="1"/>
  <c r="J24" i="14"/>
  <c r="E24" i="14"/>
  <c r="CC26" i="19"/>
  <c r="CA26" i="19"/>
  <c r="BY26" i="19"/>
  <c r="BW26" i="19"/>
  <c r="BU26" i="19"/>
  <c r="BS26" i="19"/>
  <c r="BQ26" i="19"/>
  <c r="BO26" i="19"/>
  <c r="BM26" i="19"/>
  <c r="BH26" i="19"/>
  <c r="BF26" i="19"/>
  <c r="BD26" i="19"/>
  <c r="BB26" i="19"/>
  <c r="AZ26" i="19"/>
  <c r="AX26" i="19"/>
  <c r="AV26" i="19"/>
  <c r="AT26" i="19"/>
  <c r="AO26" i="19"/>
  <c r="AM26" i="19"/>
  <c r="AK26" i="19"/>
  <c r="AI26" i="19"/>
  <c r="AG26" i="19"/>
  <c r="AE26" i="19"/>
  <c r="AC26" i="19"/>
  <c r="AA26" i="19"/>
  <c r="Y26" i="19"/>
  <c r="W26" i="19"/>
  <c r="T26" i="19"/>
  <c r="R26" i="19"/>
  <c r="P26" i="19"/>
  <c r="N26" i="19"/>
  <c r="L26" i="19"/>
  <c r="J26" i="19"/>
  <c r="H26" i="19"/>
  <c r="F26" i="19"/>
  <c r="BX26" i="19"/>
  <c r="BP26" i="19"/>
  <c r="BG26" i="19"/>
  <c r="BC26" i="19"/>
  <c r="AY26" i="19"/>
  <c r="AU26" i="19"/>
  <c r="AL26" i="19"/>
  <c r="AH26" i="19"/>
  <c r="AD26" i="19"/>
  <c r="Z26" i="19"/>
  <c r="U26" i="19"/>
  <c r="Q26" i="19"/>
  <c r="M26" i="19"/>
  <c r="I26" i="19"/>
  <c r="E26" i="19"/>
  <c r="CB26" i="19"/>
  <c r="BT26" i="19"/>
  <c r="BZ26" i="19"/>
  <c r="BV26" i="19"/>
  <c r="BL26" i="19"/>
  <c r="BK26" i="19"/>
  <c r="D26" i="19"/>
  <c r="BR26" i="19"/>
  <c r="BN26" i="19"/>
  <c r="BI26" i="19"/>
  <c r="BE26" i="19"/>
  <c r="BA26" i="19"/>
  <c r="AW26" i="19"/>
  <c r="AS26" i="19"/>
  <c r="AN26" i="19"/>
  <c r="AJ26" i="19"/>
  <c r="AF26" i="19"/>
  <c r="AB26" i="19"/>
  <c r="X26" i="19"/>
  <c r="S26" i="19"/>
  <c r="O26" i="19"/>
  <c r="K26" i="19"/>
  <c r="G26" i="19"/>
  <c r="AR26" i="19"/>
  <c r="AQ26" i="19"/>
  <c r="D24" i="14"/>
  <c r="F24" i="14"/>
  <c r="L24" i="14"/>
  <c r="G24" i="14"/>
  <c r="K24" i="14"/>
  <c r="B10" i="19"/>
  <c r="B11" i="19"/>
  <c r="B13" i="19"/>
  <c r="B14" i="19"/>
  <c r="B15" i="19"/>
  <c r="B17" i="19"/>
  <c r="B18" i="19"/>
  <c r="B19" i="19"/>
  <c r="B22" i="19"/>
  <c r="B23" i="19"/>
  <c r="B24" i="19"/>
  <c r="C23" i="5"/>
  <c r="E23" i="5"/>
  <c r="H23" i="5"/>
  <c r="I23" i="5"/>
  <c r="J23" i="5"/>
  <c r="K23" i="5"/>
  <c r="L23" i="5"/>
  <c r="N23" i="5"/>
  <c r="C18" i="5"/>
  <c r="E18" i="5"/>
  <c r="E24" i="5" s="1"/>
  <c r="H18" i="5"/>
  <c r="H24" i="5" s="1"/>
  <c r="I18" i="5"/>
  <c r="I24" i="5" s="1"/>
  <c r="J18" i="5"/>
  <c r="J24" i="5" s="1"/>
  <c r="K18" i="5"/>
  <c r="K24" i="5" s="1"/>
  <c r="L18" i="5"/>
  <c r="L24" i="5" s="1"/>
  <c r="N18" i="5"/>
  <c r="N24" i="5" s="1"/>
  <c r="B22" i="5"/>
  <c r="B21" i="5"/>
  <c r="B20" i="5"/>
  <c r="B17" i="5"/>
  <c r="B16" i="5"/>
  <c r="B15" i="5"/>
  <c r="B13" i="5"/>
  <c r="B12" i="5"/>
  <c r="B11" i="5"/>
  <c r="B8" i="5"/>
  <c r="B9" i="5"/>
  <c r="D24" i="4"/>
  <c r="G24" i="4"/>
  <c r="H24" i="4"/>
  <c r="I24" i="4"/>
  <c r="J24" i="4"/>
  <c r="K24" i="4"/>
  <c r="L24" i="4"/>
  <c r="O24" i="4"/>
  <c r="R24" i="4"/>
  <c r="S24" i="4"/>
  <c r="T24" i="4"/>
  <c r="U24" i="4"/>
  <c r="V24" i="4"/>
  <c r="W24" i="4"/>
  <c r="Y24" i="4"/>
  <c r="C24" i="4"/>
  <c r="D19" i="4"/>
  <c r="G19" i="4"/>
  <c r="H19" i="4"/>
  <c r="I19" i="4"/>
  <c r="J19" i="4"/>
  <c r="K19" i="4"/>
  <c r="L19" i="4"/>
  <c r="O19" i="4"/>
  <c r="S19" i="4"/>
  <c r="T19" i="4"/>
  <c r="U19" i="4"/>
  <c r="U25" i="4" s="1"/>
  <c r="V19" i="4"/>
  <c r="W19" i="4"/>
  <c r="X19" i="4"/>
  <c r="C19" i="4"/>
  <c r="C25" i="4" s="1"/>
  <c r="D25" i="4" l="1"/>
  <c r="R19" i="4"/>
  <c r="R25" i="4" s="1"/>
  <c r="O25" i="4"/>
  <c r="C24" i="5"/>
  <c r="H16" i="9"/>
  <c r="G16" i="9"/>
  <c r="G18" i="5"/>
  <c r="G12" i="9"/>
  <c r="H12" i="9"/>
  <c r="G17" i="9"/>
  <c r="H17" i="9"/>
  <c r="H22" i="9"/>
  <c r="G22" i="9"/>
  <c r="G13" i="9"/>
  <c r="H13" i="9"/>
  <c r="G23" i="5"/>
  <c r="G11" i="9"/>
  <c r="H11" i="9"/>
  <c r="G9" i="9"/>
  <c r="H9" i="9"/>
  <c r="H8" i="9"/>
  <c r="G8" i="9"/>
  <c r="H15" i="9"/>
  <c r="G15" i="9"/>
  <c r="H21" i="9"/>
  <c r="G21" i="9"/>
  <c r="V25" i="4"/>
  <c r="K25" i="4"/>
  <c r="G25" i="4"/>
  <c r="J25" i="4"/>
  <c r="W25" i="4"/>
  <c r="S25" i="4"/>
  <c r="L25" i="4"/>
  <c r="H25" i="4"/>
  <c r="Y25" i="4"/>
  <c r="T25" i="4"/>
  <c r="I25" i="4"/>
  <c r="G24" i="5" l="1"/>
  <c r="C23" i="6"/>
  <c r="G20" i="9"/>
  <c r="H20" i="9"/>
  <c r="C18" i="6"/>
  <c r="G7" i="9"/>
  <c r="H7" i="9"/>
  <c r="C24" i="6" l="1"/>
  <c r="G18" i="9"/>
  <c r="H18" i="9"/>
  <c r="G23" i="9"/>
  <c r="H23" i="9"/>
  <c r="H24" i="9" l="1"/>
  <c r="G24" i="9"/>
  <c r="B26" i="19"/>
  <c r="B24" i="5"/>
  <c r="B18" i="5"/>
  <c r="B20" i="19"/>
  <c r="B21" i="19"/>
  <c r="B19" i="5"/>
  <c r="B16" i="19"/>
  <c r="B14" i="5"/>
  <c r="B10" i="5"/>
  <c r="B12" i="19"/>
  <c r="B25" i="19"/>
  <c r="B23" i="5"/>
  <c r="C23" i="20" l="1"/>
  <c r="D23" i="20"/>
  <c r="C25" i="19"/>
  <c r="C20" i="19"/>
  <c r="C26" i="19" l="1"/>
  <c r="C24" i="20"/>
  <c r="D24" i="20"/>
</calcChain>
</file>

<file path=xl/sharedStrings.xml><?xml version="1.0" encoding="utf-8"?>
<sst xmlns="http://schemas.openxmlformats.org/spreadsheetml/2006/main" count="825" uniqueCount="584">
  <si>
    <t>Всего</t>
  </si>
  <si>
    <t>Учебные компьютеры</t>
  </si>
  <si>
    <t>Компьютеры персонала</t>
  </si>
  <si>
    <t>Количество учебных рабочих мест в составе ЛВС</t>
  </si>
  <si>
    <t>Количество лицензий Microsoft Windows</t>
  </si>
  <si>
    <t>Количество лицензий Microsoft Office</t>
  </si>
  <si>
    <t>1. Общая информация</t>
  </si>
  <si>
    <t xml:space="preserve">телефон </t>
  </si>
  <si>
    <t>2. Сведения об учебном компьютерном оборудовании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</si>
  <si>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</si>
  <si>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</si>
  <si>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</si>
  <si>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</si>
  <si>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</si>
  <si>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</si>
  <si>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</si>
  <si>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</si>
  <si>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</si>
  <si>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</si>
  <si>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</si>
  <si>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</si>
  <si>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2.10</t>
  </si>
  <si>
    <t>2.11</t>
  </si>
  <si>
    <t>2.12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</si>
  <si>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</si>
  <si>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</si>
  <si>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</si>
  <si>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</si>
  <si>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</si>
  <si>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</si>
  <si>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</si>
  <si>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</si>
  <si>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</si>
  <si>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</si>
  <si>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</si>
  <si>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</si>
  <si>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</si>
  <si>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</si>
  <si>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</si>
  <si>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</si>
  <si>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</si>
  <si>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</si>
  <si>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</si>
  <si>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</si>
  <si>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</si>
  <si>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</si>
  <si>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</si>
  <si>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</si>
  <si>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</si>
  <si>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</si>
  <si>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</si>
  <si>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</si>
  <si>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</si>
  <si>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</si>
  <si>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</si>
  <si>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</si>
  <si>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7.1</t>
  </si>
  <si>
    <t>7.2</t>
  </si>
  <si>
    <t>7.3</t>
  </si>
  <si>
    <t>7.4</t>
  </si>
  <si>
    <t>Количество используемых копий свободно распространяемых офисных пакетов</t>
  </si>
  <si>
    <t>Доля (%) легитимно используемых операционных систем</t>
  </si>
  <si>
    <t>Доля (%) легитимно используемых офисных пакетов</t>
  </si>
  <si>
    <t>Количество используемых средств защиты информации по типам:</t>
  </si>
  <si>
    <t>средства защиты от несанкционированного доступа</t>
  </si>
  <si>
    <t>антивирусные средства</t>
  </si>
  <si>
    <t>9.2</t>
  </si>
  <si>
    <t>9.3</t>
  </si>
  <si>
    <t>9.4</t>
  </si>
  <si>
    <t>Количество компьютерных классов*</t>
  </si>
  <si>
    <t>10.1</t>
  </si>
  <si>
    <t>10.3</t>
  </si>
  <si>
    <t>10.4</t>
  </si>
  <si>
    <t xml:space="preserve">М.П.                        </t>
  </si>
  <si>
    <t>подпись</t>
  </si>
  <si>
    <t>Исполнитель</t>
  </si>
  <si>
    <t>Наличие актов классификации ИСПДн (да/нет)</t>
  </si>
  <si>
    <t>Наличие моделей угроз ИСПДн (да/нет)</t>
  </si>
  <si>
    <t>Количество ИСПДн по классам/уровням защищенности</t>
  </si>
  <si>
    <t>Руководитель организации</t>
  </si>
  <si>
    <t>Количество компьютеров в компьютерных классах*</t>
  </si>
  <si>
    <t>Общее количество учебных компьютеров</t>
  </si>
  <si>
    <t>3. Сведения о компьютерном оборудовании у персонала организации</t>
  </si>
  <si>
    <t>Количество сегментов ЛВС</t>
  </si>
  <si>
    <t>Общее количество компьютеров в составе всех ИСПДН</t>
  </si>
  <si>
    <t>Обязательно заполнить!!!!</t>
  </si>
  <si>
    <t>(Ф.И.О. полностью)</t>
  </si>
  <si>
    <t>средства субвенций на реализацию общеобразовательных программ</t>
  </si>
  <si>
    <t>средства, полученные от приносящей доход деятельности</t>
  </si>
  <si>
    <t>краевой бюджет</t>
  </si>
  <si>
    <t>муниципальный бюджет</t>
  </si>
  <si>
    <t>Количество мультимедийного и интерактивного оборудования установленного в кабинетах:</t>
  </si>
  <si>
    <t>НШ</t>
  </si>
  <si>
    <t>ИКТ</t>
  </si>
  <si>
    <t>МАТ</t>
  </si>
  <si>
    <t>ФИЗ</t>
  </si>
  <si>
    <t>РУ</t>
  </si>
  <si>
    <t>ИСТ</t>
  </si>
  <si>
    <t>ХИМ</t>
  </si>
  <si>
    <t>БИО</t>
  </si>
  <si>
    <t>ГЕО</t>
  </si>
  <si>
    <t>ИН</t>
  </si>
  <si>
    <t>ОБЖ</t>
  </si>
  <si>
    <t>МУЗ</t>
  </si>
  <si>
    <t>ИЗО</t>
  </si>
  <si>
    <t>ТЕХ</t>
  </si>
  <si>
    <t>АЗ</t>
  </si>
  <si>
    <t>БИБ</t>
  </si>
  <si>
    <t>УЧ</t>
  </si>
  <si>
    <t>МК</t>
  </si>
  <si>
    <t>кабинет начальной школы</t>
  </si>
  <si>
    <t>кабинет информатики и ИКТ</t>
  </si>
  <si>
    <t>кабинет математики</t>
  </si>
  <si>
    <t>кабинет физики</t>
  </si>
  <si>
    <t>кабинет русского языка и литературы</t>
  </si>
  <si>
    <t>кабинет истории</t>
  </si>
  <si>
    <t>кабинет химии</t>
  </si>
  <si>
    <t>кабинет биологии</t>
  </si>
  <si>
    <t>кабинет географии</t>
  </si>
  <si>
    <t>кабинет иностранного языка</t>
  </si>
  <si>
    <t>кабинет ОБЖ</t>
  </si>
  <si>
    <t>кабинет музыки</t>
  </si>
  <si>
    <t>кабинет черчения, ИЗО</t>
  </si>
  <si>
    <t>кабинет технологии</t>
  </si>
  <si>
    <t>актовый зал</t>
  </si>
  <si>
    <t>библиотека</t>
  </si>
  <si>
    <t>учительская</t>
  </si>
  <si>
    <t>методический кабинет</t>
  </si>
  <si>
    <t>1.5</t>
  </si>
  <si>
    <t>Официальный адрес школьного сайта, размещенного в сети Интернет</t>
  </si>
  <si>
    <t>Официальный адрес эл.почты учреждения</t>
  </si>
  <si>
    <t>10.2</t>
  </si>
  <si>
    <t>11.1</t>
  </si>
  <si>
    <t>11.2</t>
  </si>
  <si>
    <t>11.3</t>
  </si>
  <si>
    <t>наименование</t>
  </si>
  <si>
    <t>количество лицензий</t>
  </si>
  <si>
    <t>12.1</t>
  </si>
  <si>
    <t>12.2</t>
  </si>
  <si>
    <t>12.3</t>
  </si>
  <si>
    <t>12.4</t>
  </si>
  <si>
    <t>12.5</t>
  </si>
  <si>
    <t>12.6</t>
  </si>
  <si>
    <t>12.7</t>
  </si>
  <si>
    <t>в том числе автоматизированные рабочие места (АРМы) переданные в рамках проекта "Дистанционное обучение детей-инвалидов"</t>
  </si>
  <si>
    <t>комплект ученика (находящийся в образовательной организации)</t>
  </si>
  <si>
    <t>АРМЫ детей-инвалидов, переданные во временное пользование в семьи</t>
  </si>
  <si>
    <t>2.16</t>
  </si>
  <si>
    <t>4. Общее количество компьютерной техники в организации</t>
  </si>
  <si>
    <t>из них количество предметных кабинетов, оборудованных персональными компьютерами**</t>
  </si>
  <si>
    <t>Среднего общего образования</t>
  </si>
  <si>
    <t>Основного общего образования</t>
  </si>
  <si>
    <t>Начального общего образования</t>
  </si>
  <si>
    <t>ИТОГО в общеобразовательных организациях:</t>
  </si>
  <si>
    <t>ИТОГО в вечерних (сменных) общеобразовательных организациях:</t>
  </si>
  <si>
    <t>ВСЕГО:</t>
  </si>
  <si>
    <t>Мультимедийные проекторы (без учета интерактивных)</t>
  </si>
  <si>
    <t>ПС</t>
  </si>
  <si>
    <t>кабинет психолога</t>
  </si>
  <si>
    <t>5.1</t>
  </si>
  <si>
    <t>5.2</t>
  </si>
  <si>
    <t>5.3</t>
  </si>
  <si>
    <t>5.4</t>
  </si>
  <si>
    <t>В столбцах 5.1-5.4 указывается количество оборудования по каждому кабинету</t>
  </si>
  <si>
    <t>Количество учебных рабочих мест на которых осуществляется контентная фильтрация*</t>
  </si>
  <si>
    <t>Количество серверов</t>
  </si>
  <si>
    <t>Наличие зон WiFi в организации (1/0)</t>
  </si>
  <si>
    <t>Вечерние (сменные) общеобразовательные организации</t>
  </si>
  <si>
    <t>Количество используемых копий свободно распространяемых операционных систем</t>
  </si>
  <si>
    <t>9.1</t>
  </si>
  <si>
    <t>Использование электронных форм учебников</t>
  </si>
  <si>
    <t xml:space="preserve"> доля (%) от общего фонда учебников</t>
  </si>
  <si>
    <t>год начала использования</t>
  </si>
  <si>
    <t>11.4</t>
  </si>
  <si>
    <t>Общее количество информационных систем персональных данных (ИСПДн)</t>
  </si>
  <si>
    <t>спонсорские средства и безвозмездные поступления*</t>
  </si>
  <si>
    <t>Примечание:</t>
  </si>
  <si>
    <r>
      <t>Примечание:</t>
    </r>
    <r>
      <rPr>
        <i/>
        <sz val="12"/>
        <color theme="3" tint="-0.249977111117893"/>
        <rFont val="Calibri"/>
        <family val="2"/>
        <charset val="204"/>
        <scheme val="minor"/>
      </rPr>
      <t xml:space="preserve"> </t>
    </r>
  </si>
  <si>
    <t>Интерактивные проекторы</t>
  </si>
  <si>
    <t>Формулы не удалять, не изменять!</t>
  </si>
  <si>
    <r>
      <t xml:space="preserve">Примечание: 
* В разделе 3.3 учтываются не устанволенные стационарно ноутбуки и планшетные ПК
** Под </t>
    </r>
    <r>
      <rPr>
        <b/>
        <i/>
        <u/>
        <sz val="11"/>
        <color theme="3" tint="-0.249977111117893"/>
        <rFont val="Arial Narrow"/>
        <family val="2"/>
        <charset val="204"/>
      </rPr>
      <t xml:space="preserve">современным компьютером </t>
    </r>
    <r>
      <rPr>
        <b/>
        <i/>
        <sz val="11"/>
        <color theme="3" tint="-0.249977111117893"/>
        <rFont val="Arial Narrow"/>
        <family val="2"/>
        <charset val="204"/>
      </rPr>
      <t>понимается компьютер на основе процессора двух и более вычислительных ядер с тактовой частотой от 2,0ГГц и выше.
***В разделе 3.9 считаются компьютеры с доступом в Интернет не в составе ЛВС организации.
В данной таблице значение в разделе 3.1 рассчитывается автоматически. Формулу не удалять, не изменять!
ВНИМАНИЕ! Количество компьютеров у персонала организации должно соотвествовать сведениям, отраженным в аналогичном отчете за прошлый год с учетом списанных (раздел 3.5), находящихся в процессе списания (раздел 3.6) и приобретенных (раздел 3.7) компьютеров. В случае несоотвествия подготовить пояснительную записку, подписанную руководителем.</t>
    </r>
  </si>
  <si>
    <r>
      <t>Примечание:</t>
    </r>
    <r>
      <rPr>
        <i/>
        <sz val="12"/>
        <color rgb="FF17375E"/>
        <rFont val="Calibri"/>
        <family val="2"/>
        <charset val="204"/>
        <scheme val="minor"/>
      </rPr>
      <t xml:space="preserve"> </t>
    </r>
  </si>
  <si>
    <t>Количество учащихся</t>
  </si>
  <si>
    <t>Адрес электронной почты органа управления образованием</t>
  </si>
  <si>
    <r>
      <t xml:space="preserve">Количество учебных компьютеров, </t>
    </r>
    <r>
      <rPr>
        <b/>
        <sz val="12"/>
        <rFont val="Arial"/>
        <family val="2"/>
        <charset val="204"/>
      </rPr>
      <t>находящихся в процессе списания в настоящее время (неиспользуемых)</t>
    </r>
  </si>
  <si>
    <r>
      <t xml:space="preserve">Количество компьютеров персонала, </t>
    </r>
    <r>
      <rPr>
        <b/>
        <sz val="12"/>
        <rFont val="Arial"/>
        <family val="2"/>
        <charset val="204"/>
      </rPr>
      <t>находящихся в процессе списания в настоящее время (неиспользуемых)</t>
    </r>
  </si>
  <si>
    <t>5.1.1</t>
  </si>
  <si>
    <t>5.2.1</t>
  </si>
  <si>
    <t>5.3.1</t>
  </si>
  <si>
    <t>5.4.1</t>
  </si>
  <si>
    <t xml:space="preserve">в том числе современных </t>
  </si>
  <si>
    <t>Наличие доступа (1/0)</t>
  </si>
  <si>
    <t xml:space="preserve">Дата последнего мониторинга </t>
  </si>
  <si>
    <t>в том числе в натуральной форме путем безвозмездной передачи оборудования</t>
  </si>
  <si>
    <t>Сумма (тыс. рублей)</t>
  </si>
  <si>
    <t>ИТОГО</t>
  </si>
  <si>
    <t>Количество образовательных организаций</t>
  </si>
  <si>
    <t>Адрес сайта органа управления образованием</t>
  </si>
  <si>
    <r>
      <t xml:space="preserve">* Под </t>
    </r>
    <r>
      <rPr>
        <i/>
        <u/>
        <sz val="12"/>
        <color theme="3" tint="-0.249977111117893"/>
        <rFont val="Calibri"/>
        <family val="2"/>
        <charset val="204"/>
        <scheme val="minor"/>
      </rPr>
      <t xml:space="preserve">компьютерным классом </t>
    </r>
    <r>
      <rPr>
        <i/>
        <sz val="12"/>
        <color theme="3" tint="-0.249977111117893"/>
        <rFont val="Calibri"/>
        <family val="2"/>
        <charset val="204"/>
        <scheme val="minor"/>
      </rPr>
      <t xml:space="preserve">понимается  специализированый учебный кабинет, оборудованный </t>
    </r>
    <r>
      <rPr>
        <b/>
        <i/>
        <sz val="12"/>
        <color theme="3" tint="-0.249977111117893"/>
        <rFont val="Calibri"/>
        <family val="2"/>
        <charset val="204"/>
        <scheme val="minor"/>
      </rPr>
      <t xml:space="preserve">стационарно установленной </t>
    </r>
    <r>
      <rPr>
        <i/>
        <sz val="12"/>
        <color theme="3" tint="-0.249977111117893"/>
        <rFont val="Calibri"/>
        <family val="2"/>
        <charset val="204"/>
        <scheme val="minor"/>
      </rPr>
      <t xml:space="preserve">компьютерной техникой в количестве </t>
    </r>
    <r>
      <rPr>
        <b/>
        <i/>
        <sz val="12"/>
        <color theme="3" tint="-0.249977111117893"/>
        <rFont val="Calibri"/>
        <family val="2"/>
        <charset val="204"/>
        <scheme val="minor"/>
      </rPr>
      <t>не менее пяти рабочих мест</t>
    </r>
    <r>
      <rPr>
        <i/>
        <sz val="12"/>
        <color theme="3" tint="-0.249977111117893"/>
        <rFont val="Calibri"/>
        <family val="2"/>
        <charset val="204"/>
        <scheme val="minor"/>
      </rPr>
      <t>.</t>
    </r>
  </si>
  <si>
    <r>
      <t xml:space="preserve">** Под </t>
    </r>
    <r>
      <rPr>
        <i/>
        <u/>
        <sz val="12"/>
        <color theme="3" tint="-0.249977111117893"/>
        <rFont val="Calibri"/>
        <family val="2"/>
        <charset val="204"/>
        <scheme val="minor"/>
      </rPr>
      <t xml:space="preserve">предметным кабинетом </t>
    </r>
    <r>
      <rPr>
        <i/>
        <sz val="12"/>
        <color theme="3" tint="-0.249977111117893"/>
        <rFont val="Calibri"/>
        <family val="2"/>
        <charset val="204"/>
        <scheme val="minor"/>
      </rPr>
      <t>понимается кабинет, предназначенный для обучения учащихся по общеобразовательным дисциплинам, за исключением компьютерных классов.</t>
    </r>
  </si>
  <si>
    <t>*** Общее количество компьютеров в предметных кабинетах указывается с учетом рабочих мест учителя и учащихся.</t>
  </si>
  <si>
    <t>Всего***</t>
  </si>
  <si>
    <t>Количество компьютеров в предметных кабинетах</t>
  </si>
  <si>
    <t>Общее количество предметных кабинетов**</t>
  </si>
  <si>
    <r>
      <t xml:space="preserve">В данной таблице значение в разделе 2.10 рассчитывается автоматически. </t>
    </r>
    <r>
      <rPr>
        <b/>
        <i/>
        <sz val="12"/>
        <color theme="3" tint="-0.249977111117893"/>
        <rFont val="Calibri"/>
        <family val="2"/>
        <charset val="204"/>
        <scheme val="minor"/>
      </rPr>
      <t>Формулу не удалять, не изменять!</t>
    </r>
  </si>
  <si>
    <r>
      <t xml:space="preserve">ВНИМАНИЕ! </t>
    </r>
    <r>
      <rPr>
        <b/>
        <i/>
        <sz val="12"/>
        <color theme="3" tint="-0.249977111117893"/>
        <rFont val="Calibri"/>
        <family val="2"/>
        <charset val="204"/>
        <scheme val="minor"/>
      </rPr>
      <t>Количество учебных компьютеров должно соотвествовать сведениям, отраженным в аналогичном отчете за прошлый год с учетом списанных (раздел 2.12), находящихся в процессе списания (раздел 2.13) и приобретенных (раздел 2.14) компьютеров. В случае несоотвествия подготовить пояснительную записку.</t>
    </r>
  </si>
  <si>
    <t xml:space="preserve">Установленный формат листов, размер и цвет шрифта, заливки ячеек  НЕ ИЗМЕНЯТЬ!  Печать листа - по ширине таблицы, книжная ориентация. Примечания НЕ РАСПЕЧАТЫВАТЬ. </t>
  </si>
  <si>
    <t>Наименование образовательной организации</t>
  </si>
  <si>
    <t>в том числе современных*</t>
  </si>
  <si>
    <t>Количество компьютеров персонала, имеющих доступ к сети Интернет**</t>
  </si>
  <si>
    <r>
      <t xml:space="preserve">* Под </t>
    </r>
    <r>
      <rPr>
        <i/>
        <u/>
        <sz val="12"/>
        <color theme="3" tint="-0.249977111117893"/>
        <rFont val="Calibri"/>
        <family val="2"/>
        <charset val="204"/>
        <scheme val="minor"/>
      </rPr>
      <t xml:space="preserve">современным компьютером </t>
    </r>
    <r>
      <rPr>
        <i/>
        <sz val="12"/>
        <color theme="3" tint="-0.249977111117893"/>
        <rFont val="Calibri"/>
        <family val="2"/>
        <charset val="204"/>
        <scheme val="minor"/>
      </rPr>
      <t>понимается стационарный компьютер, либо ноутбук, находящийся в эксплуатации не более 4 лет, либо планшетный компьютер, находящийся в эксплуатации не более 3 лет.</t>
    </r>
  </si>
  <si>
    <t>** Учитываются компьютеры, подключенные к сети Интернет как через через локальную вычислительную сеть школы, так и напрямую через оборудование провайдера</t>
  </si>
  <si>
    <r>
      <t xml:space="preserve">Количество  компьютеров, </t>
    </r>
    <r>
      <rPr>
        <b/>
        <sz val="12"/>
        <rFont val="Arial"/>
        <family val="2"/>
        <charset val="204"/>
      </rPr>
      <t>находящихся в процессе списания в настоящее время (неиспользуемых)</t>
    </r>
  </si>
  <si>
    <t>В столбце 4.1 формула считает общее количество компьютеров из разделов 2, 3 (все ПК организации, включая ноутбуки и планшетные компьютеры, но без учета ПАК, установленных в ППЭ для организации видеонаблюдения при проведении ЕГЭ).</t>
  </si>
  <si>
    <t>Общее количество  мультимедийных  проекторов</t>
  </si>
  <si>
    <t>Интерактивные комплекты на основе приставки</t>
  </si>
  <si>
    <t>Интерактивные комплекты на основе доски</t>
  </si>
  <si>
    <r>
      <t>Примечание:</t>
    </r>
    <r>
      <rPr>
        <sz val="12"/>
        <color rgb="FF002060"/>
        <rFont val="Arial Narrow"/>
        <family val="2"/>
        <charset val="204"/>
      </rPr>
      <t xml:space="preserve"> </t>
    </r>
  </si>
  <si>
    <t>Проекторы в составе интерактивных комплектов учитываются только один раз!</t>
  </si>
  <si>
    <t>№ п/п</t>
  </si>
  <si>
    <t>Наименование образовательного учреждения</t>
  </si>
  <si>
    <t xml:space="preserve">В данной таблице автоматически рассчитываются значения только в разделах 6.2 и 6.4. </t>
  </si>
  <si>
    <t>Наличие системы контентной фильтарции (1/0)**</t>
  </si>
  <si>
    <t>** Наличие в организации системы контентной фильтрации (СКФ), исключающей возможность доступа учащихся к информации, размещенной в сети Интернет, не совместимой с задачами обучения и воспитания, дополнительно к центральзованной СКФ, реализованной в Хабаровской краевой образовательной информационной сети (ХКОИС)</t>
  </si>
  <si>
    <t>Использование автоматизированной информационно-библиотечной системы (АИБС)</t>
  </si>
  <si>
    <t>Направления расходов/                                Источники финансирования</t>
  </si>
  <si>
    <t>8.1</t>
  </si>
  <si>
    <t>8.2</t>
  </si>
  <si>
    <t>8.3</t>
  </si>
  <si>
    <t>8.4</t>
  </si>
  <si>
    <t>8.5</t>
  </si>
  <si>
    <t>8.6</t>
  </si>
  <si>
    <t>АРМы педагога-предметника, сетевого педагога</t>
  </si>
  <si>
    <t xml:space="preserve">из них </t>
  </si>
  <si>
    <t>ноутбуков</t>
  </si>
  <si>
    <t>планшетов</t>
  </si>
  <si>
    <t>Количество мобильных компьютеров,  не входящих в состав оборудования компьютерных классов и предметных кабинетов ****</t>
  </si>
  <si>
    <t>2.2.1</t>
  </si>
  <si>
    <t>2.2.2</t>
  </si>
  <si>
    <t>2.5.1</t>
  </si>
  <si>
    <t>2.5.2</t>
  </si>
  <si>
    <t>      максимальная скорость фиксированного проводного доступа к Интернету
(модемное подключение через коммутируемую телефонную линию, ISDN связь, цифровая абонентская линия (технология xDSL и т.д.), другая кабельная связь (включая выделенные линии, оптоволокно и др.)</t>
  </si>
  <si>
    <t>в том числе по типам доступа:</t>
  </si>
  <si>
    <t>Использование автоматизированной информационной системы (АИС)</t>
  </si>
  <si>
    <t>Использование форм учета успеваемости</t>
  </si>
  <si>
    <t>Информирование  родителей (законных представителей) об отсутствии учащихся в общеобразовательной организации во время учебных занятий</t>
  </si>
  <si>
    <t>наименование  системы</t>
  </si>
  <si>
    <t>ведут электронный журнал (1/0)</t>
  </si>
  <si>
    <t>ведут электронные дневники (1/0)</t>
  </si>
  <si>
    <t>используют как систему организации учебного процесса (электронная учительская) (1/0)</t>
  </si>
  <si>
    <t xml:space="preserve">общее количество педагогических работников </t>
  </si>
  <si>
    <t>количество педагогических работников, сведения о которых внесены в АИС</t>
  </si>
  <si>
    <t>общее количество учащихся</t>
  </si>
  <si>
    <t>количество учащихся, сведения о которых внесены в АИС</t>
  </si>
  <si>
    <t>общее количество родителей</t>
  </si>
  <si>
    <t>количество родителей, сведения о которых внесены в АИС</t>
  </si>
  <si>
    <t>исключительно печатная форма</t>
  </si>
  <si>
    <t>исключительно электронная форма</t>
  </si>
  <si>
    <t>одновременно и печатная и электронная  формы</t>
  </si>
  <si>
    <t>наличие в должностных обязанностях учителей (классных руководителей) обязанности информирования об отсутствии учащихся (1/0)</t>
  </si>
  <si>
    <t>рассылка сигналов системы контрольно-пропускного режима при использовании электронной карты обучающегося (1/0)</t>
  </si>
  <si>
    <t>сервисы обратной связи электронных систем (в том числе электронные дневники) (1/0)</t>
  </si>
  <si>
    <t>Количество аттестованных ИСПДн</t>
  </si>
  <si>
    <t>2.9.1</t>
  </si>
  <si>
    <t>2.9.2</t>
  </si>
  <si>
    <t>Количество ноутбуков у персонала организации</t>
  </si>
  <si>
    <t>3.10</t>
  </si>
  <si>
    <t>4.11</t>
  </si>
  <si>
    <t>Общее количество компьютеров, 
имеющих доступ в Интернет</t>
  </si>
  <si>
    <t>Количество компьютеров 
в составе ЛВС организации</t>
  </si>
  <si>
    <t>в том числе количество ноутбуков 
и планшетных компьютеров</t>
  </si>
  <si>
    <t>Общее количество компьютеров 
в организации</t>
  </si>
  <si>
    <t>Общее количество  
интерактивных  проекторов</t>
  </si>
  <si>
    <t>Общее количество интерактивных 
комплектов на основе приставки</t>
  </si>
  <si>
    <t>Общее количество интерактивных комплектов (доска + проектор)</t>
  </si>
  <si>
    <t>8. Сведения об используемом программном обеспечении</t>
  </si>
  <si>
    <r>
      <t xml:space="preserve">В данной таблице значения в разделах 8.5 и 8.6  рассчитываются автоматически. </t>
    </r>
    <r>
      <rPr>
        <b/>
        <i/>
        <sz val="12"/>
        <color theme="3" tint="-0.249977111117893"/>
        <rFont val="Calibri"/>
        <family val="2"/>
        <charset val="204"/>
        <scheme val="minor"/>
      </rPr>
      <t>Формулы не удалять, не изменять!</t>
    </r>
  </si>
  <si>
    <t>9. Организация работы с электронными образовательными ресурсами</t>
  </si>
  <si>
    <t>9.5</t>
  </si>
  <si>
    <t>9.6</t>
  </si>
  <si>
    <t>9.7</t>
  </si>
  <si>
    <t>9.8</t>
  </si>
  <si>
    <t>9.9</t>
  </si>
  <si>
    <t>12.8</t>
  </si>
  <si>
    <t>12.9</t>
  </si>
  <si>
    <t>12.10</t>
  </si>
  <si>
    <t>12.11</t>
  </si>
  <si>
    <t>12.12</t>
  </si>
  <si>
    <t>комплексная многоканальная система, включающая , в том числе СМС-рассылку, рассылку сообщений по электронной почте, 
через сеть Интернет (1/0)</t>
  </si>
  <si>
    <t>13.1</t>
  </si>
  <si>
    <t>13.2</t>
  </si>
  <si>
    <t>13.3</t>
  </si>
  <si>
    <t>13.4</t>
  </si>
  <si>
    <t>13.5</t>
  </si>
  <si>
    <t>13.6</t>
  </si>
  <si>
    <t>13.7</t>
  </si>
  <si>
    <t>максимальная скорость фиксированного беспроводного доступа к Интернету ** (спутниковая связь, фиксированная беспроводная связь (например, Wi-Fi, WiMAX)</t>
  </si>
  <si>
    <t>максимальная скорость мобильного доступа 
к Интернету ***
(через любое устройство: портативный компьютер 
или мобильный сотовый телефон и т. д.)</t>
  </si>
  <si>
    <t>*** При применении данных технологий доступ в Интернет может осуществляться с использованием мобильного сотового телефона, а также с использованием специального модема со встроенной sim-картой оператора подвижной сотовой связи, подключаемого к настольному или портативному компьютеру.</t>
  </si>
  <si>
    <t>* В столбце 7.1  указывается интервал максимальной скорости доступа к Интернету по самому быстродействующему из используемых организацией видов подключения к Интернету (код с 1 по 7). Код, указанный в столбце 7.1, должен быть отражен хотя бы в одном из столбцов 7.2-7.4. При отсутствии в организации доступа к Интернету ставится код 0. Если в организации не используется какой-либо вид доступа к Интернету (столбцы 7.2-.7.4) в соответствующем столбце указывается код 0.
При заполнении показателей следует руководствоваться техническими условиями доступа к Интернету, определенными договором на подключение к этой сети.</t>
  </si>
  <si>
    <t>6. Сведения о локальной вычислительной сети организации</t>
  </si>
  <si>
    <t>Применение дистанционных образовательных технологий
(1/0)</t>
  </si>
  <si>
    <t>Количество учебных компьютеров  
в составе ЛВС организации</t>
  </si>
  <si>
    <t>Всего рабочих мест 
в составе ЛВС</t>
  </si>
  <si>
    <t>Количество рабочих мест в составе ЛВС с доступом 
в сеть Интернет*</t>
  </si>
  <si>
    <t>Количество учебных рабочих мест в составе ЛВС 
с доступом в сеть Интернет*</t>
  </si>
  <si>
    <t>Наличие серверной 
в организации (1/0)</t>
  </si>
  <si>
    <t>* Учитываются компьютеры, подключенные к сети Интернет только  через локальную вычислительную сеть школы, без учета подключенных напрямую через оборудование провайдер</t>
  </si>
  <si>
    <t>Наличие медиатеки в организации (электронные версии
учебных пособий) (1/0)</t>
  </si>
  <si>
    <t>Использование внешних электронных библиотек*</t>
  </si>
  <si>
    <t>средства обеспечения безопасности межсетевого взаимодействия 
(межсетевые экраны)</t>
  </si>
  <si>
    <t>** Использование беспроводного фиксированного соединения с провайдером для доступа в сеть Интернет.</t>
  </si>
  <si>
    <t>Количество ПАК, полученных 
для организации и проведения ЕГЭ</t>
  </si>
  <si>
    <t>Количество стационарных компьютеров 
у персонала организации</t>
  </si>
  <si>
    <t>Количество планшетных компьютеров
у персонала организации</t>
  </si>
  <si>
    <t>Количество компьютеров персонала 
в составе ЛВС организации</t>
  </si>
  <si>
    <t>Наименование органа местного самоуправления, 
осуществляющего управление в сфере образования</t>
  </si>
  <si>
    <t>количество детей</t>
  </si>
  <si>
    <t>9.10</t>
  </si>
  <si>
    <t>9.11</t>
  </si>
  <si>
    <t xml:space="preserve"> - прослушавших курсы повышения квалификации на базе любого учреждения дополнительного профессионального образования, при условии, что курс включал модуль ИКТ объемом не менее 36 часов;</t>
  </si>
  <si>
    <t xml:space="preserve"> - обученных в рамках краткосрочных специализированных семинаров объемом не менее 36 часов.</t>
  </si>
  <si>
    <t>Категория работников</t>
  </si>
  <si>
    <t>Общее кол-во работников соответствующих категорий*</t>
  </si>
  <si>
    <t>Количество работников, прошедших повышение квалификации в области ИКТ</t>
  </si>
  <si>
    <t>2017 г.</t>
  </si>
  <si>
    <t>всего за 3 года</t>
  </si>
  <si>
    <t>кол-во</t>
  </si>
  <si>
    <t>% **</t>
  </si>
  <si>
    <t>1. В дневных общеобразовательных учреждениях:</t>
  </si>
  <si>
    <t>Директора, заместители директоров</t>
  </si>
  <si>
    <t>Педагогические работники</t>
  </si>
  <si>
    <t>3. В методических кабинетах:</t>
  </si>
  <si>
    <t>Методисты</t>
  </si>
  <si>
    <t>ИТОГО руководящих работников:</t>
  </si>
  <si>
    <t>ИТОГО педагогических работников:</t>
  </si>
  <si>
    <t xml:space="preserve">Примечание: </t>
  </si>
  <si>
    <t>Количество работников указывается без учета совместителей и уволенных сотрудников.</t>
  </si>
  <si>
    <t>2. В вечерних общеобразовательных учреждениях:</t>
  </si>
  <si>
    <t>13.8</t>
  </si>
  <si>
    <t>14.1</t>
  </si>
  <si>
    <t>14.2</t>
  </si>
  <si>
    <t>14.3</t>
  </si>
  <si>
    <t>14.4</t>
  </si>
  <si>
    <t>14.5</t>
  </si>
  <si>
    <t>14.6</t>
  </si>
  <si>
    <t>14.7</t>
  </si>
  <si>
    <t>Все классы, кроме классов для обучающихся с ограниченными возможностями здоровья</t>
  </si>
  <si>
    <t>Классы для обучающихся с ограниченными возможностями здоровья</t>
  </si>
  <si>
    <t>всего детей</t>
  </si>
  <si>
    <t>обучающиеся с применением электронного обучения</t>
  </si>
  <si>
    <t>обучающиеся с применением дистанционных образовательных технологий</t>
  </si>
  <si>
    <t>обучающиеся на дому и в медицинской организации     с применением дистанционных образовательных технологий</t>
  </si>
  <si>
    <t>10. Реализация образовательных программ, с применением электронного обучения и дистанционных образовательных технологий</t>
  </si>
  <si>
    <t>10.5</t>
  </si>
  <si>
    <t>10.6</t>
  </si>
  <si>
    <t>10.7</t>
  </si>
  <si>
    <t>10.8</t>
  </si>
  <si>
    <t>12. Сведения об организации технической защиты персональных данных</t>
  </si>
  <si>
    <t>13. Сведения о внедрении информационных систем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</si>
  <si>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</si>
  <si>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</si>
  <si>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</si>
  <si>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</si>
  <si>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</si>
  <si>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</si>
  <si>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</si>
  <si>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</si>
  <si>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</si>
  <si>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14. Сведения о повышении квалификации руководящих и педагогических  работников образовательных организаций в области информационно-коммуникационных технологий (ИКТ)</t>
  </si>
  <si>
    <t>15.2</t>
  </si>
  <si>
    <t>15.3</t>
  </si>
  <si>
    <t>15.4</t>
  </si>
  <si>
    <r>
      <t xml:space="preserve">**** </t>
    </r>
    <r>
      <rPr>
        <i/>
        <u/>
        <sz val="12"/>
        <color theme="3" tint="-0.249977111117893"/>
        <rFont val="Calibri"/>
        <family val="2"/>
        <charset val="204"/>
        <scheme val="minor"/>
      </rPr>
      <t>Ноутбуки и планшетные компьютеры</t>
    </r>
    <r>
      <rPr>
        <i/>
        <sz val="12"/>
        <color theme="3" tint="-0.249977111117893"/>
        <rFont val="Calibri"/>
        <family val="2"/>
        <charset val="204"/>
        <scheme val="minor"/>
      </rPr>
      <t xml:space="preserve"> учитываются в составе компьютерных классов (раздел 2.2) и предметных кабинетов (раздел 2.5) только если они закреплены за соответствующими кабинетами на постоянной основе. В остальных случаях  ноутбуки и планшетные компьютеры учитываются в разделе 2.9. Двойной учет данного оборудования в разделах 2.2, 2.5 и 2.9 не допускается!</t>
    </r>
  </si>
  <si>
    <t>2018 г.</t>
  </si>
  <si>
    <t>** Процент рассчитывается от общего фактического количества работников, указанной категории (столбец 14.2).</t>
  </si>
  <si>
    <t>Наименование и количество единиц мультимедийного и интерактивного оборудования</t>
  </si>
  <si>
    <t>Наименование и количество единиц учебного компьютерного оборудования</t>
  </si>
  <si>
    <t>Наименование и количество единиц учебного периферийного оборудования</t>
  </si>
  <si>
    <t>15.1.1</t>
  </si>
  <si>
    <t>15.1.2</t>
  </si>
  <si>
    <t>15.1.3</t>
  </si>
  <si>
    <t>15.1.4</t>
  </si>
  <si>
    <t>15.1.5</t>
  </si>
  <si>
    <t>15.1.6</t>
  </si>
  <si>
    <t>7. Сведения о подключении к сети Интернет</t>
  </si>
  <si>
    <t>7.5.1</t>
  </si>
  <si>
    <t>7.5.2</t>
  </si>
  <si>
    <t>7.5.3</t>
  </si>
  <si>
    <t>7.5.4</t>
  </si>
  <si>
    <t>спонсорские средства и безвозмездные поступления****</t>
  </si>
  <si>
    <t>**** Учитывается стоимость подключения оплаченного за счет спонсорских средств.</t>
  </si>
  <si>
    <t>в том числе в натуральной форме путем безвозмездной передачи лицензий</t>
  </si>
  <si>
    <t>8.7.1</t>
  </si>
  <si>
    <t>8.7.2</t>
  </si>
  <si>
    <t>8.7.3</t>
  </si>
  <si>
    <t>8.7.4</t>
  </si>
  <si>
    <t>8.7.5</t>
  </si>
  <si>
    <t>8.7.6</t>
  </si>
  <si>
    <t>Расходы на приобретение
программного обеспечения (тыс. рублей)</t>
  </si>
  <si>
    <t>* Учитывается стоимость лицензий как приобретенных за счет спонсорских средств и безвозмездных поступлений, так и полученного в натуральной форме на безвозмездной основе.</t>
  </si>
  <si>
    <t>Результаты проведенного мониторинга (1-соответствует закондательным требованиям/ 0-не соотвествует 
(требует доработки)) *</t>
  </si>
  <si>
    <t>11.5.1</t>
  </si>
  <si>
    <t>11.5.2</t>
  </si>
  <si>
    <t>11.5.3</t>
  </si>
  <si>
    <t>11.5.4</t>
  </si>
  <si>
    <t>Расходы на сопровождение сайта 
(тыс. рублей)</t>
  </si>
  <si>
    <t>спонсорские средства и безвозмездные поступления**</t>
  </si>
  <si>
    <t>** Учитывается стоимость услуг технической поддержки, оплаченных за счет спонсорских средств.</t>
  </si>
  <si>
    <t>Расходы на техническую защиту
(тыс. рублей)</t>
  </si>
  <si>
    <t>12.13.1</t>
  </si>
  <si>
    <t>12.13.2</t>
  </si>
  <si>
    <t>12.13.3</t>
  </si>
  <si>
    <t>12.13.4</t>
  </si>
  <si>
    <t>12.13.5</t>
  </si>
  <si>
    <t>* Учитываются затраты на организацию технической защиты персональных данных, оплаченные за счет спонсорских средств.</t>
  </si>
  <si>
    <t>* Учитывается стоимость оборудования, как приобретенного за счет спонсорских средств и безвозмездных поступлений, так и полученного в натуральной форме на безвозмездной основе.</t>
  </si>
  <si>
    <t xml:space="preserve">Установленный формат листов, размер и цвет шрифта, заливки ячеек  НЕ ИЗМЕНЯТЬ!  Печать листа - по ширине таблицы, книжная ориентация. 
Примечания НЕ РАСПЕЧАТЫВАТЬ. </t>
  </si>
  <si>
    <t>Общее количество интерактивных панелей (столы, настенные панели, панели на мобильных стойках)</t>
  </si>
  <si>
    <t>ИНФОРМАЦИЯ
о наличии средств информатизации в общеобразовательных организациях 
(по состоянию на 01.01.2020)</t>
  </si>
  <si>
    <r>
      <t xml:space="preserve">Количество компьютеров персонала, </t>
    </r>
    <r>
      <rPr>
        <b/>
        <sz val="12"/>
        <rFont val="Arial"/>
        <family val="2"/>
        <charset val="204"/>
      </rPr>
      <t xml:space="preserve">списанных </t>
    </r>
    <r>
      <rPr>
        <sz val="12"/>
        <rFont val="Arial"/>
        <family val="2"/>
        <charset val="204"/>
      </rPr>
      <t>в 2019 году</t>
    </r>
  </si>
  <si>
    <r>
      <t xml:space="preserve">Количество компьютеров персонала, </t>
    </r>
    <r>
      <rPr>
        <b/>
        <sz val="12"/>
        <rFont val="Arial"/>
        <family val="2"/>
        <charset val="204"/>
      </rPr>
      <t>приобретенных</t>
    </r>
    <r>
      <rPr>
        <sz val="12"/>
        <rFont val="Arial"/>
        <family val="2"/>
        <charset val="204"/>
      </rPr>
      <t xml:space="preserve"> и установленных 
в 2019 году</t>
    </r>
  </si>
  <si>
    <r>
      <t xml:space="preserve">Количество  компьютеров  
</t>
    </r>
    <r>
      <rPr>
        <b/>
        <sz val="12"/>
        <rFont val="Arial"/>
        <family val="2"/>
        <charset val="204"/>
      </rPr>
      <t xml:space="preserve">списанных </t>
    </r>
    <r>
      <rPr>
        <sz val="12"/>
        <rFont val="Arial"/>
        <family val="2"/>
        <charset val="204"/>
      </rPr>
      <t>в 2019 году</t>
    </r>
  </si>
  <si>
    <r>
      <t xml:space="preserve">Количество  компьютеров, </t>
    </r>
    <r>
      <rPr>
        <b/>
        <sz val="12"/>
        <rFont val="Arial"/>
        <family val="2"/>
        <charset val="204"/>
      </rPr>
      <t>приобретенных</t>
    </r>
    <r>
      <rPr>
        <sz val="12"/>
        <rFont val="Arial"/>
        <family val="2"/>
        <charset val="204"/>
      </rPr>
      <t xml:space="preserve"> 
и установленных в 2019 году</t>
    </r>
  </si>
  <si>
    <t>5.5</t>
  </si>
  <si>
    <t>5.6</t>
  </si>
  <si>
    <t>Адрес здания</t>
  </si>
  <si>
    <t>Скорость подключения (Мбит/с)</t>
  </si>
  <si>
    <t>Здание 1</t>
  </si>
  <si>
    <t>Наличие абонентского оборудования (да/нет)</t>
  </si>
  <si>
    <t>Здание 2</t>
  </si>
  <si>
    <t>Здание …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</si>
  <si>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</si>
  <si>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</si>
  <si>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</si>
  <si>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</si>
  <si>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</si>
  <si>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</si>
  <si>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</si>
  <si>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</si>
  <si>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</si>
  <si>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</si>
  <si>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</si>
  <si>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</si>
  <si>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Максимальная скорость 
доступа к Интернету *
(ниже 256 Кбит/сек (1),
256 - 511 Кбит/сек (2),
512 - 999 Кбит/сек(3),
1.0 - 1.9 Мбит/сек(4),
2.0 - 29.9 Мбит/сек (5),
30.0 - 49.9 Мбит/сек (6),
50.0 - 99.9 Мбит/сек(7),
100 Мбит/сек и выше (8),
не используется (0))</t>
  </si>
  <si>
    <t>Часть здания …</t>
  </si>
  <si>
    <t xml:space="preserve">** Столбцы 7.1.10-7.1.12  заполняется, если образовательная организация занимает не полностью здание, а использует только часть здания - одно или несколько помещений (или этажей). Данные по строке приводятся по зданиям, в которых организация использует помещения (а не по помещениям), таким образом, если организация использует несколько помещений в одном здании, то здание указывается один раз. </t>
  </si>
  <si>
    <t>*** При заполнении показателей следует руководствоваться техническими условиями доступа к Интернету, определенными договором на подключение к этой сети.</t>
  </si>
  <si>
    <t>* В подразделе  7.1 информация представляется по всем зданиям (расположенным как на единой территории, так и территориально обособленным - то есть расположенным в отдалении), в которых непосредственно осуществляется образовательная деятельность, принадлежащих организации на праве собственности, оперативного управления, либо эксплуатируемых ею на других вещных правах (включая здания, используемые ею на правах аренды).
Не допускается указание в подразделе зданий, на которые отсутствуют соответствующие документы на право пользования и так далее, а также зданий, в которых не осуществляется образовательная деятельность (например, зданий технического и санитарно-технического назначения (бойлерная, узлы управления теплоснабжением, щитовые, насосные, котельные). В данный подраздел не включаются здания (сооружения) вспомогательного характера (например, парники, теплицы).</t>
  </si>
  <si>
    <t>* Код 1 проставляется при наличии на сайте информации в соответствии с нормативно закрепленным в статье 29 Федерального закона от 29.12.2012 N 273-ФЗ "Об образовании в Российской Федерации" (ред. от 01.05.2019) перечнем сведений о деятельности образовательной организации. Правила размещения этой информации определены в постановлении Правительства РФ  от 10.07.2013 N 582 (ред. от 21.03.2019)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организации", структура официального сайта утверждена Приказом Рособрнадзора от 29.05.2014 N 785 (ред. от 27.11.2017)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нем информации".</t>
  </si>
  <si>
    <t>2019 г.</t>
  </si>
  <si>
    <r>
      <t xml:space="preserve">В количестве прошедших повышение квалификации в области ИКТ учитывается только последнее повышение квалификации каждого конкретного сотрудника за трехлетний период. </t>
    </r>
    <r>
      <rPr>
        <b/>
        <sz val="11"/>
        <color rgb="FF002060"/>
        <rFont val="Arial Narrow"/>
        <family val="2"/>
        <charset val="204"/>
      </rPr>
      <t xml:space="preserve"> </t>
    </r>
    <r>
      <rPr>
        <sz val="11"/>
        <color rgb="FF002060"/>
        <rFont val="Arial Narrow"/>
        <family val="2"/>
        <charset val="204"/>
      </rPr>
      <t>Например, если сотрудник обучался в 2017 и 2018 годах, то учитывем его только в 2018 году.</t>
    </r>
  </si>
  <si>
    <t>* Фактическое количество по состоянию на 01.01.2020 г.</t>
  </si>
  <si>
    <t>В число прошедших повышение квалификации в области ИКТ необходимо включать 
(при наличии документа установленого образца, подтверждающего повышение квалификции):</t>
  </si>
  <si>
    <t>15. Сведения о расходах на приобретение компьютерного, приферийного и мультимедийного оборудования за 2019 год</t>
  </si>
  <si>
    <t>наличие (да/нет)</t>
  </si>
  <si>
    <t>реквизиты утверждающего акта и акта  последней редакции</t>
  </si>
  <si>
    <t>В штате ОО, обслуживают только свою ОО</t>
  </si>
  <si>
    <t>В штате ОО, обслуживают несколько ОО</t>
  </si>
  <si>
    <t>в штате органа управления образования</t>
  </si>
  <si>
    <t>по совместительству, исполняющие обязанности  ТС на возмездной основе</t>
  </si>
  <si>
    <t>другое</t>
  </si>
  <si>
    <t>в штате специализированных МУ 
(метод центры и т.п.)</t>
  </si>
  <si>
    <t>должность</t>
  </si>
  <si>
    <t>курируемые вопросы</t>
  </si>
  <si>
    <t>контактные данные (телефон рабочий, мобильный, емайл рабочий, резервный)</t>
  </si>
  <si>
    <t>Наименование методической службы</t>
  </si>
  <si>
    <t>наличие муниципальной методической службы в районе (да\нет)</t>
  </si>
  <si>
    <t>Фамилия Имя Отчество</t>
  </si>
  <si>
    <t>количество проведенных  муниципальных 
методических семинаров (с 01.09.2019)</t>
  </si>
  <si>
    <t>в штате администрации 
муниципального образования</t>
  </si>
  <si>
    <t>внешние ТС или организации 
по договору ГПХ</t>
  </si>
  <si>
    <t>наличие специалиста в ней 
по направлению "Информатизация"</t>
  </si>
  <si>
    <t>методическая поддержка в районе организована на базе ОУ 
(бывший ММЦ проекта ИСО)</t>
  </si>
  <si>
    <t>наличие мероприятий  по направлению
информатизации образования (да/нет)</t>
  </si>
  <si>
    <r>
      <t xml:space="preserve">ВНИМАНИЕ! </t>
    </r>
    <r>
      <rPr>
        <b/>
        <i/>
        <sz val="12"/>
        <color theme="3" tint="-0.249977111117893"/>
        <rFont val="Calibri"/>
        <family val="2"/>
        <charset val="204"/>
        <scheme val="minor"/>
      </rPr>
      <t>Количество омпьютеров у персонала организации должно соотвествовать сведениям, отраженным в аналогичном отчете за прошлый год с учетом списанных (раздел 3.6), находящихся в процессе списания (раздел 3.7) и приобретенных (раздел 3.8) компьютеров. В случае несоответствия подготовить пояснительную записку.</t>
    </r>
  </si>
  <si>
    <r>
      <t xml:space="preserve">В данной таблице значение в разделе 3.4 рассчитывается автоматически. </t>
    </r>
    <r>
      <rPr>
        <b/>
        <i/>
        <sz val="12"/>
        <color theme="3" tint="-0.249977111117893"/>
        <rFont val="Calibri"/>
        <family val="2"/>
        <charset val="204"/>
        <scheme val="minor"/>
      </rPr>
      <t>Формулу не удалять, не изменять!</t>
    </r>
  </si>
  <si>
    <t>всего</t>
  </si>
  <si>
    <t>в них ноутбуков</t>
  </si>
  <si>
    <t>Количество  мобильных телег 
на основе ноутбуков 
(в них единиц)</t>
  </si>
  <si>
    <t>в них планшетов</t>
  </si>
  <si>
    <t>Количество 
мобильных телег
на основе планшетов 
(в них единиц)</t>
  </si>
  <si>
    <t>4.12</t>
  </si>
  <si>
    <t>4.13</t>
  </si>
  <si>
    <t>В данной таблице вручную вводится значение только в разделах 4.9 - 4.13. Остальные значения рассчитываются автоматически.</t>
  </si>
  <si>
    <t>5. Сведения о наличии мультимедийного и интерактивного оборудования в общеобразовательных организациях по состоянию на 01.01.2020</t>
  </si>
  <si>
    <t>11. Сведения о сайтах организаций  (с использованием форм, направленных письмом министерства образования и науки Хабаровского края от 01.10.2019 №06.2-12-12251 "Об организации мониторинга сайтов образовательных организаций края")</t>
  </si>
  <si>
    <t>7.1. Сведения о подключении к сети Интернет по зданиям, в соответствии с техническими условиями доступа, определенными договором на подключение</t>
  </si>
  <si>
    <t>9.1. Сведения об использовании платформ электронного обучения</t>
  </si>
  <si>
    <t>9.1.1</t>
  </si>
  <si>
    <t>9.1.2</t>
  </si>
  <si>
    <t>9.1.3</t>
  </si>
  <si>
    <t>9.2.1</t>
  </si>
  <si>
    <t>9.2.2</t>
  </si>
  <si>
    <t>9.2.3</t>
  </si>
  <si>
    <t>9.3.1</t>
  </si>
  <si>
    <t>9.3.2</t>
  </si>
  <si>
    <t>9.3.3</t>
  </si>
  <si>
    <t>9.4.1</t>
  </si>
  <si>
    <t>9.4.2</t>
  </si>
  <si>
    <t>9.4.3</t>
  </si>
  <si>
    <t>9.12.1</t>
  </si>
  <si>
    <t>9.12.2</t>
  </si>
  <si>
    <t>9.12.3</t>
  </si>
  <si>
    <t>9.12.4</t>
  </si>
  <si>
    <t>Применение электронного обучения
(1/0)**</t>
  </si>
  <si>
    <t>способ взаимодействия ***</t>
  </si>
  <si>
    <t>*** С помощью какого программного продукта организовано дистанционное обучение.</t>
  </si>
  <si>
    <t>** При наличии  элементов электронного обучения заполнить графу 9.1.</t>
  </si>
  <si>
    <t>Платформа 1</t>
  </si>
  <si>
    <t>Платформа 2</t>
  </si>
  <si>
    <t>Платформа 3</t>
  </si>
  <si>
    <t>Наименование</t>
  </si>
  <si>
    <t>16. Дополнительная информация</t>
  </si>
  <si>
    <t>Муниципальная программа развития образования</t>
  </si>
  <si>
    <t>перечень показателей по направлению "Информатизация"</t>
  </si>
  <si>
    <t>объем запланированных муниципальных средств 
по направлению "Информатизация" 
на 2020 год, тыс. рублей</t>
  </si>
  <si>
    <t>Сведения о технических специалистах, обеспечивающих техническую поддержку образовательных организаций района</t>
  </si>
  <si>
    <t>Наличие в районе специалиста, курирующего направление "Информатизация" на муниципальном уровне</t>
  </si>
  <si>
    <t>Организация методической поддержки 
информатизации в районе</t>
  </si>
  <si>
    <t xml:space="preserve">Расходы на приобретение цифрового контента (лицензии, книги, музыкальные произведения, изображения, видео в электронном и т.п.)  (тыс. рублей) </t>
  </si>
  <si>
    <t>Количество детей</t>
  </si>
  <si>
    <t>Уровень образования (начальный, 
средний, общий)</t>
  </si>
  <si>
    <t>5.1. Общее количество периферийного оборудования в организации</t>
  </si>
  <si>
    <t>2.17.1</t>
  </si>
  <si>
    <t>2.17.2</t>
  </si>
  <si>
    <t>из них персональных компьютеров,
установленных 
на посадочных местах 
пользователей библиотеки</t>
  </si>
  <si>
    <r>
      <t xml:space="preserve">Количество учебных компьютеров  
</t>
    </r>
    <r>
      <rPr>
        <b/>
        <sz val="12"/>
        <rFont val="Arial"/>
        <family val="2"/>
        <charset val="204"/>
      </rPr>
      <t xml:space="preserve">списанных </t>
    </r>
    <r>
      <rPr>
        <sz val="12"/>
        <rFont val="Arial"/>
        <family val="2"/>
        <charset val="204"/>
      </rPr>
      <t>в 2019 году</t>
    </r>
  </si>
  <si>
    <r>
      <t xml:space="preserve">Количество учебных компьютеров, </t>
    </r>
    <r>
      <rPr>
        <b/>
        <sz val="12"/>
        <rFont val="Arial"/>
        <family val="2"/>
        <charset val="204"/>
      </rPr>
      <t xml:space="preserve">приобретенных </t>
    </r>
    <r>
      <rPr>
        <sz val="12"/>
        <rFont val="Arial"/>
        <family val="2"/>
        <charset val="204"/>
      </rPr>
      <t>и установленных 
в 2019 году</t>
    </r>
  </si>
  <si>
    <t>Количество персональных компьютеров, установленных на рабочем месте библиотекаря</t>
  </si>
  <si>
    <t>3.11.1</t>
  </si>
  <si>
    <t>3.11.2</t>
  </si>
  <si>
    <t>из них персональные компьютеры, установленные на рабочем месте библиотекаря, подключенные к сети Интернет</t>
  </si>
  <si>
    <t>Принтеры</t>
  </si>
  <si>
    <t>из них 
в библиотеке</t>
  </si>
  <si>
    <t>5.1.1.1</t>
  </si>
  <si>
    <t>5.1.1.2</t>
  </si>
  <si>
    <t>5.1.2.1</t>
  </si>
  <si>
    <t>5.1.2.2</t>
  </si>
  <si>
    <t>Сканеры</t>
  </si>
  <si>
    <t>5.1.3.1</t>
  </si>
  <si>
    <t>5.1.3.2</t>
  </si>
  <si>
    <t>Многофункциональные устройства (МФУ, выполняющие операции печати, сканирования, копирования)</t>
  </si>
  <si>
    <t>5.1.4.1</t>
  </si>
  <si>
    <t>5.1.4.2</t>
  </si>
  <si>
    <t>* Оплаченный доступ к информационным ресурсам других организаций/библиотек через Интернет.</t>
  </si>
  <si>
    <t>Ксероксы
(копировальные аппараты)</t>
  </si>
  <si>
    <t>Количество персональных компьютеров, установленных на посадочных местах 
пользователей библиотеки*****</t>
  </si>
  <si>
    <t>В том числе современных******</t>
  </si>
  <si>
    <t>Количество учебных компьютеров, имеющих доступ к сети Интернет*******</t>
  </si>
  <si>
    <r>
      <t xml:space="preserve">****** Под </t>
    </r>
    <r>
      <rPr>
        <i/>
        <u/>
        <sz val="12"/>
        <color theme="3" tint="-0.249977111117893"/>
        <rFont val="Calibri"/>
        <family val="2"/>
        <charset val="204"/>
        <scheme val="minor"/>
      </rPr>
      <t xml:space="preserve">современным компьютером </t>
    </r>
    <r>
      <rPr>
        <i/>
        <sz val="12"/>
        <color theme="3" tint="-0.249977111117893"/>
        <rFont val="Calibri"/>
        <family val="2"/>
        <charset val="204"/>
        <scheme val="minor"/>
      </rPr>
      <t>понимается стационарный компьютер, либо ноутбук, находящийся в эксплуатации не более 4 лет, либо планшетный компьютер, находящийся в эксплуатации не более 3 лет.</t>
    </r>
  </si>
  <si>
    <t>******* Учитываются компьютеры, подключенные к сети Интернет как через  локальную вычислительную сеть школы, так и напрямую через оборудование провайдера</t>
  </si>
  <si>
    <t>***** Общее количество компьютеров в библиотеке указывается без учета рабочего места библиотекаря.</t>
  </si>
  <si>
    <t>Сенькина Татьяна Семеновна</t>
  </si>
  <si>
    <t>8-924-228-7008</t>
  </si>
  <si>
    <t>Федорищев Сергей Николаевич</t>
  </si>
  <si>
    <t>8-4217-54-50-85</t>
  </si>
  <si>
    <t>МОУ гимназия №1</t>
  </si>
  <si>
    <t>да</t>
  </si>
  <si>
    <t>Комсомольск-на-Амуре, Ленина, 11</t>
  </si>
  <si>
    <t>МАРК-SQL 1.5 (Школьная библиотека)</t>
  </si>
  <si>
    <t>Учи.ру
snail.ru
Яндекс.Учебник
Инфоурок
sdamgia.ru
neznaika.info
kpolyakov.spb.ru
Фоксфорд
skyeng.ru</t>
  </si>
  <si>
    <t>Учи.ру</t>
  </si>
  <si>
    <t>начальный, средний</t>
  </si>
  <si>
    <t>Инфоурок</t>
  </si>
  <si>
    <t>начальный</t>
  </si>
  <si>
    <t>sdamgia.ru</t>
  </si>
  <si>
    <t>средний, общий</t>
  </si>
  <si>
    <t>Платформа  4</t>
  </si>
  <si>
    <t>Яндекс.Учебник</t>
  </si>
  <si>
    <t>Платформа 5</t>
  </si>
  <si>
    <t>Платформа 6</t>
  </si>
  <si>
    <t>Платформа 7</t>
  </si>
  <si>
    <t>Платформа  8</t>
  </si>
  <si>
    <t>snail.ru</t>
  </si>
  <si>
    <t>kpolyakov.spb.ru</t>
  </si>
  <si>
    <t>общий</t>
  </si>
  <si>
    <t>neznaika.info</t>
  </si>
  <si>
    <t>Фоксфорд</t>
  </si>
  <si>
    <t>137001@edu.27.ru</t>
  </si>
  <si>
    <t>www.kna-s1.ru</t>
  </si>
  <si>
    <t>Дневник.ру</t>
  </si>
  <si>
    <t>МФУ - 1</t>
  </si>
  <si>
    <t>октябрь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</si>
</sst>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2060"/>
      <name val="Arial Narrow"/>
      <family val="2"/>
      <charset val="204"/>
    </font>
    <font>
      <sz val="10"/>
      <color rgb="FFC00000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u/>
      <sz val="10"/>
      <color rgb="FF002060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rgb="FF0070C0"/>
      <name val="Arial Narrow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rgb="FFC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u/>
      <sz val="12"/>
      <color theme="3" tint="-0.249977111117893"/>
      <name val="Calibri"/>
      <family val="2"/>
      <charset val="204"/>
      <scheme val="minor"/>
    </font>
    <font>
      <i/>
      <sz val="12"/>
      <color theme="3" tint="-0.249977111117893"/>
      <name val="Calibri"/>
      <family val="2"/>
      <charset val="204"/>
      <scheme val="minor"/>
    </font>
    <font>
      <b/>
      <i/>
      <sz val="12"/>
      <color theme="3" tint="-0.249977111117893"/>
      <name val="Calibri"/>
      <family val="2"/>
      <charset val="204"/>
      <scheme val="minor"/>
    </font>
    <font>
      <b/>
      <sz val="12"/>
      <color rgb="FFC00000"/>
      <name val="Arial"/>
      <family val="2"/>
      <charset val="204"/>
    </font>
    <font>
      <b/>
      <sz val="10"/>
      <color theme="3" tint="-0.249977111117893"/>
      <name val="Arial Narrow"/>
      <family val="2"/>
      <charset val="204"/>
    </font>
    <font>
      <sz val="11"/>
      <color theme="3" tint="-0.249977111117893"/>
      <name val="Arial"/>
      <family val="2"/>
      <charset val="204"/>
    </font>
    <font>
      <i/>
      <u/>
      <sz val="12"/>
      <color theme="3" tint="-0.249977111117893"/>
      <name val="Calibri"/>
      <family val="2"/>
      <charset val="204"/>
      <scheme val="minor"/>
    </font>
    <font>
      <sz val="10"/>
      <color theme="3" tint="-0.249977111117893"/>
      <name val="Arial Narrow"/>
      <family val="2"/>
      <charset val="204"/>
    </font>
    <font>
      <b/>
      <sz val="12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Arial Narrow"/>
      <family val="2"/>
      <charset val="204"/>
    </font>
    <font>
      <b/>
      <i/>
      <u/>
      <sz val="11"/>
      <color theme="3" tint="-0.249977111117893"/>
      <name val="Arial Narrow"/>
      <family val="2"/>
      <charset val="204"/>
    </font>
    <font>
      <b/>
      <i/>
      <u/>
      <sz val="12"/>
      <color rgb="FF17375E"/>
      <name val="Calibri"/>
      <family val="2"/>
      <charset val="204"/>
      <scheme val="minor"/>
    </font>
    <font>
      <i/>
      <sz val="12"/>
      <color rgb="FF17375E"/>
      <name val="Calibri"/>
      <family val="2"/>
      <charset val="204"/>
      <scheme val="minor"/>
    </font>
    <font>
      <b/>
      <i/>
      <sz val="12"/>
      <color rgb="FF17375E"/>
      <name val="Calibri"/>
      <family val="2"/>
      <charset val="204"/>
      <scheme val="minor"/>
    </font>
    <font>
      <b/>
      <sz val="12"/>
      <color rgb="FFC00000"/>
      <name val="Arial Narrow"/>
      <family val="2"/>
      <charset val="204"/>
    </font>
    <font>
      <sz val="12"/>
      <color theme="1"/>
      <name val="Arial Narrow"/>
      <family val="2"/>
      <charset val="204"/>
    </font>
    <font>
      <u/>
      <sz val="12"/>
      <color rgb="FF002060"/>
      <name val="Arial Narrow"/>
      <family val="2"/>
      <charset val="204"/>
    </font>
    <font>
      <sz val="12"/>
      <color rgb="FF002060"/>
      <name val="Arial Narrow"/>
      <family val="2"/>
      <charset val="204"/>
    </font>
    <font>
      <sz val="12"/>
      <color rgb="FFC00000"/>
      <name val="Arial Narrow"/>
      <family val="2"/>
      <charset val="204"/>
    </font>
    <font>
      <b/>
      <sz val="12"/>
      <color rgb="FF002060"/>
      <name val="Arial Narrow"/>
      <family val="2"/>
      <charset val="204"/>
    </font>
    <font>
      <i/>
      <sz val="11"/>
      <name val="Arial"/>
      <family val="2"/>
      <charset val="204"/>
    </font>
    <font>
      <sz val="12"/>
      <color theme="3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u/>
      <sz val="11"/>
      <color rgb="FF002060"/>
      <name val="Arial Narrow"/>
      <family val="2"/>
      <charset val="204"/>
    </font>
    <font>
      <sz val="11"/>
      <color rgb="FF002060"/>
      <name val="Arial Narrow"/>
      <family val="2"/>
      <charset val="204"/>
    </font>
    <font>
      <sz val="10"/>
      <color rgb="FF002060"/>
      <name val="Calibri"/>
      <family val="2"/>
      <charset val="204"/>
      <scheme val="minor"/>
    </font>
    <font>
      <b/>
      <sz val="11"/>
      <color rgb="FF00206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4"/>
      <color theme="3" tint="-0.249977111117893"/>
      <name val="Arial"/>
      <family val="2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7" fillId="0" borderId="0" applyFont="0" applyFill="0" applyBorder="0" applyAlignment="0" applyProtection="0"/>
    <xf numFmtId="0" fontId="57" fillId="0" borderId="0" applyNumberFormat="0" applyFill="0" applyBorder="0" applyAlignment="0" applyProtection="0"/>
  </cellStyleXfs>
  <cellXfs count="376">
    <xf numFmtId="0" fontId="0" fillId="0" borderId="0" xfId="0"/>
    <xf numFmtId="0" fontId="2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2" fillId="0" borderId="0" xfId="0" applyFont="1" applyAlignment="1" applyProtection="1">
      <alignment horizontal="left" vertical="top" wrapText="1"/>
    </xf>
    <xf numFmtId="0" fontId="9" fillId="0" borderId="0" xfId="0" applyFont="1" applyProtection="1"/>
    <xf numFmtId="0" fontId="8" fillId="0" borderId="0" xfId="0" applyFont="1" applyProtection="1"/>
    <xf numFmtId="0" fontId="14" fillId="0" borderId="0" xfId="0" applyFont="1"/>
    <xf numFmtId="0" fontId="16" fillId="0" borderId="0" xfId="0" applyFont="1"/>
    <xf numFmtId="0" fontId="17" fillId="0" borderId="0" xfId="0" applyFont="1" applyAlignment="1" applyProtection="1">
      <alignment horizontal="justify"/>
    </xf>
    <xf numFmtId="0" fontId="4" fillId="0" borderId="0" xfId="0" applyFont="1" applyAlignment="1" applyProtection="1">
      <alignment horizontal="justify"/>
    </xf>
    <xf numFmtId="0" fontId="10" fillId="0" borderId="0" xfId="0" applyFont="1" applyProtection="1"/>
    <xf numFmtId="0" fontId="13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5" fillId="0" borderId="0" xfId="0" applyFont="1"/>
    <xf numFmtId="0" fontId="3" fillId="3" borderId="9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2" fillId="0" borderId="0" xfId="0" applyFont="1" applyAlignment="1" applyProtection="1">
      <alignment horizontal="left" vertical="top"/>
    </xf>
    <xf numFmtId="0" fontId="15" fillId="0" borderId="0" xfId="0" applyFont="1" applyBorder="1" applyProtection="1"/>
    <xf numFmtId="0" fontId="2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left" wrapText="1"/>
    </xf>
    <xf numFmtId="0" fontId="5" fillId="0" borderId="1" xfId="0" applyFont="1" applyBorder="1" applyProtection="1"/>
    <xf numFmtId="0" fontId="5" fillId="9" borderId="1" xfId="0" applyFont="1" applyFill="1" applyBorder="1"/>
    <xf numFmtId="0" fontId="1" fillId="10" borderId="1" xfId="0" applyFont="1" applyFill="1" applyBorder="1" applyProtection="1"/>
    <xf numFmtId="0" fontId="1" fillId="10" borderId="1" xfId="0" applyFont="1" applyFill="1" applyBorder="1" applyAlignment="1" applyProtection="1">
      <alignment horizontal="left" vertical="top" wrapText="1"/>
    </xf>
    <xf numFmtId="0" fontId="5" fillId="10" borderId="1" xfId="0" applyFont="1" applyFill="1" applyBorder="1"/>
    <xf numFmtId="0" fontId="5" fillId="10" borderId="1" xfId="0" applyFont="1" applyFill="1" applyBorder="1" applyProtection="1"/>
    <xf numFmtId="0" fontId="21" fillId="10" borderId="1" xfId="0" applyFont="1" applyFill="1" applyBorder="1" applyProtection="1"/>
    <xf numFmtId="0" fontId="21" fillId="10" borderId="1" xfId="0" applyFont="1" applyFill="1" applyBorder="1" applyAlignment="1" applyProtection="1">
      <alignment horizontal="left" vertical="top" wrapText="1"/>
    </xf>
    <xf numFmtId="0" fontId="20" fillId="10" borderId="1" xfId="0" applyFont="1" applyFill="1" applyBorder="1" applyAlignment="1" applyProtection="1">
      <alignment horizontal="left" wrapText="1"/>
    </xf>
    <xf numFmtId="0" fontId="5" fillId="10" borderId="1" xfId="0" applyFont="1" applyFill="1" applyBorder="1" applyAlignment="1">
      <alignment horizontal="center"/>
    </xf>
    <xf numFmtId="0" fontId="5" fillId="9" borderId="1" xfId="0" applyFont="1" applyFill="1" applyBorder="1" applyAlignment="1" applyProtection="1">
      <alignment horizontal="center" vertical="top" wrapText="1"/>
    </xf>
    <xf numFmtId="0" fontId="20" fillId="9" borderId="1" xfId="0" applyFont="1" applyFill="1" applyBorder="1" applyAlignment="1" applyProtection="1">
      <alignment horizontal="left" wrapText="1"/>
    </xf>
    <xf numFmtId="0" fontId="5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9" borderId="1" xfId="0" applyFont="1" applyFill="1" applyBorder="1" applyProtection="1"/>
    <xf numFmtId="49" fontId="1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6" fillId="11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12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49" fontId="1" fillId="1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23" fillId="0" borderId="0" xfId="0" applyFont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 applyProtection="1">
      <alignment horizontal="center"/>
    </xf>
    <xf numFmtId="0" fontId="5" fillId="10" borderId="3" xfId="0" applyFont="1" applyFill="1" applyBorder="1" applyAlignment="1"/>
    <xf numFmtId="0" fontId="5" fillId="10" borderId="5" xfId="0" applyFont="1" applyFill="1" applyBorder="1" applyAlignment="1"/>
    <xf numFmtId="0" fontId="5" fillId="10" borderId="6" xfId="0" applyFont="1" applyFill="1" applyBorder="1" applyAlignment="1"/>
    <xf numFmtId="0" fontId="5" fillId="10" borderId="0" xfId="0" applyFont="1" applyFill="1" applyBorder="1" applyAlignment="1"/>
    <xf numFmtId="0" fontId="5" fillId="10" borderId="13" xfId="0" applyFont="1" applyFill="1" applyBorder="1" applyAlignment="1"/>
    <xf numFmtId="0" fontId="5" fillId="9" borderId="1" xfId="0" applyFont="1" applyFill="1" applyBorder="1" applyAlignment="1" applyProtection="1">
      <alignment horizontal="center"/>
    </xf>
    <xf numFmtId="0" fontId="5" fillId="9" borderId="3" xfId="0" applyFont="1" applyFill="1" applyBorder="1" applyAlignment="1"/>
    <xf numFmtId="0" fontId="5" fillId="9" borderId="5" xfId="0" applyFont="1" applyFill="1" applyBorder="1" applyAlignment="1"/>
    <xf numFmtId="0" fontId="5" fillId="9" borderId="6" xfId="0" applyFont="1" applyFill="1" applyBorder="1" applyAlignment="1"/>
    <xf numFmtId="0" fontId="5" fillId="9" borderId="0" xfId="0" applyFont="1" applyFill="1" applyBorder="1" applyAlignment="1"/>
    <xf numFmtId="0" fontId="5" fillId="9" borderId="13" xfId="0" applyFont="1" applyFill="1" applyBorder="1" applyAlignment="1"/>
    <xf numFmtId="0" fontId="5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21" fillId="10" borderId="1" xfId="0" applyFont="1" applyFill="1" applyBorder="1" applyAlignment="1" applyProtection="1">
      <alignment horizontal="center"/>
    </xf>
    <xf numFmtId="0" fontId="21" fillId="10" borderId="1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/>
    <xf numFmtId="0" fontId="6" fillId="9" borderId="1" xfId="0" applyFont="1" applyFill="1" applyBorder="1" applyAlignment="1">
      <alignment textRotation="90" wrapText="1"/>
    </xf>
    <xf numFmtId="0" fontId="5" fillId="0" borderId="8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center" vertical="top"/>
    </xf>
    <xf numFmtId="0" fontId="21" fillId="0" borderId="1" xfId="0" applyFont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vertical="top"/>
    </xf>
    <xf numFmtId="0" fontId="24" fillId="10" borderId="1" xfId="0" applyFont="1" applyFill="1" applyBorder="1" applyAlignment="1" applyProtection="1">
      <alignment horizontal="left" wrapText="1"/>
    </xf>
    <xf numFmtId="0" fontId="1" fillId="10" borderId="1" xfId="0" applyFont="1" applyFill="1" applyBorder="1" applyAlignment="1" applyProtection="1">
      <alignment horizontal="center" vertical="top"/>
    </xf>
    <xf numFmtId="0" fontId="5" fillId="9" borderId="1" xfId="0" applyFont="1" applyFill="1" applyBorder="1" applyAlignment="1" applyProtection="1">
      <alignment vertical="top"/>
    </xf>
    <xf numFmtId="0" fontId="5" fillId="9" borderId="1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vertical="top"/>
    </xf>
    <xf numFmtId="0" fontId="21" fillId="10" borderId="1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 applyProtection="1">
      <alignment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wrapText="1"/>
    </xf>
    <xf numFmtId="0" fontId="5" fillId="9" borderId="1" xfId="0" applyFont="1" applyFill="1" applyBorder="1" applyAlignment="1" applyProtection="1">
      <alignment wrapText="1"/>
      <protection locked="0"/>
    </xf>
    <xf numFmtId="49" fontId="1" fillId="9" borderId="1" xfId="0" applyNumberFormat="1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49" fontId="1" fillId="0" borderId="1" xfId="0" applyNumberFormat="1" applyFont="1" applyFill="1" applyBorder="1" applyAlignment="1" applyProtection="1">
      <alignment horizontal="center" wrapText="1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/>
    <xf numFmtId="0" fontId="5" fillId="0" borderId="1" xfId="0" applyFont="1" applyFill="1" applyBorder="1" applyProtection="1"/>
    <xf numFmtId="0" fontId="5" fillId="0" borderId="4" xfId="0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25" fillId="0" borderId="0" xfId="0" applyFont="1"/>
    <xf numFmtId="0" fontId="26" fillId="0" borderId="0" xfId="0" applyFont="1"/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49" fontId="28" fillId="0" borderId="0" xfId="0" applyNumberFormat="1" applyFont="1" applyFill="1"/>
    <xf numFmtId="0" fontId="2" fillId="0" borderId="0" xfId="0" applyFont="1" applyAlignment="1"/>
    <xf numFmtId="0" fontId="8" fillId="0" borderId="0" xfId="0" applyFont="1" applyAlignment="1"/>
    <xf numFmtId="0" fontId="8" fillId="0" borderId="1" xfId="0" applyFont="1" applyFill="1" applyBorder="1"/>
    <xf numFmtId="0" fontId="25" fillId="0" borderId="0" xfId="0" applyFont="1" applyAlignment="1"/>
    <xf numFmtId="0" fontId="29" fillId="0" borderId="0" xfId="0" applyFont="1" applyAlignment="1" applyProtection="1">
      <alignment horizontal="left" vertical="top"/>
    </xf>
    <xf numFmtId="0" fontId="30" fillId="0" borderId="0" xfId="0" applyFont="1" applyAlignment="1"/>
    <xf numFmtId="0" fontId="15" fillId="0" borderId="0" xfId="0" applyFont="1" applyFill="1" applyBorder="1" applyAlignment="1" applyProtection="1">
      <alignment horizontal="left" vertical="top" wrapText="1"/>
    </xf>
    <xf numFmtId="0" fontId="5" fillId="13" borderId="1" xfId="0" applyFont="1" applyFill="1" applyBorder="1"/>
    <xf numFmtId="0" fontId="29" fillId="0" borderId="0" xfId="0" applyFont="1" applyAlignment="1" applyProtection="1">
      <alignment horizontal="left" vertical="top" wrapText="1"/>
    </xf>
    <xf numFmtId="0" fontId="30" fillId="0" borderId="0" xfId="0" applyFont="1"/>
    <xf numFmtId="0" fontId="27" fillId="0" borderId="0" xfId="0" applyFont="1"/>
    <xf numFmtId="0" fontId="32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5" fillId="10" borderId="0" xfId="0" applyFont="1" applyFill="1"/>
    <xf numFmtId="0" fontId="6" fillId="12" borderId="4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37" fillId="0" borderId="0" xfId="0" applyFont="1" applyAlignment="1">
      <alignment horizontal="left" vertical="top" wrapText="1"/>
    </xf>
    <xf numFmtId="0" fontId="1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2" fillId="0" borderId="0" xfId="0" applyFont="1" applyFill="1" applyAlignment="1">
      <alignment vertical="center"/>
    </xf>
    <xf numFmtId="0" fontId="40" fillId="0" borderId="0" xfId="0" applyFont="1"/>
    <xf numFmtId="0" fontId="41" fillId="0" borderId="0" xfId="0" applyFont="1" applyAlignment="1" applyProtection="1">
      <alignment horizontal="justify"/>
    </xf>
    <xf numFmtId="0" fontId="43" fillId="0" borderId="0" xfId="0" applyFont="1"/>
    <xf numFmtId="0" fontId="42" fillId="0" borderId="0" xfId="0" applyFont="1" applyAlignment="1" applyProtection="1">
      <alignment horizontal="left" vertical="top" wrapText="1"/>
    </xf>
    <xf numFmtId="0" fontId="42" fillId="5" borderId="0" xfId="0" applyFont="1" applyFill="1" applyBorder="1" applyAlignment="1">
      <alignment horizontal="left" vertical="top" wrapText="1"/>
    </xf>
    <xf numFmtId="0" fontId="44" fillId="5" borderId="0" xfId="0" applyFont="1" applyFill="1" applyBorder="1" applyAlignment="1">
      <alignment horizontal="left" vertical="top"/>
    </xf>
    <xf numFmtId="0" fontId="44" fillId="0" borderId="0" xfId="0" applyFont="1" applyBorder="1" applyAlignment="1">
      <alignment vertical="top"/>
    </xf>
    <xf numFmtId="0" fontId="42" fillId="0" borderId="0" xfId="0" applyFont="1" applyBorder="1" applyAlignment="1"/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5" borderId="0" xfId="0" applyFont="1" applyFill="1" applyBorder="1" applyAlignment="1">
      <alignment horizontal="left" vertical="top"/>
    </xf>
    <xf numFmtId="0" fontId="42" fillId="0" borderId="0" xfId="0" applyFont="1" applyBorder="1" applyAlignment="1">
      <alignment horizontal="center"/>
    </xf>
    <xf numFmtId="0" fontId="42" fillId="8" borderId="0" xfId="0" applyFont="1" applyFill="1" applyBorder="1" applyAlignment="1">
      <alignment horizontal="left" vertical="top"/>
    </xf>
    <xf numFmtId="0" fontId="44" fillId="8" borderId="0" xfId="0" applyFont="1" applyFill="1" applyBorder="1" applyAlignment="1">
      <alignment horizontal="left" vertical="top"/>
    </xf>
    <xf numFmtId="0" fontId="42" fillId="7" borderId="0" xfId="0" applyFont="1" applyFill="1" applyBorder="1" applyAlignment="1">
      <alignment horizontal="left" vertical="top"/>
    </xf>
    <xf numFmtId="0" fontId="44" fillId="7" borderId="0" xfId="0" applyFont="1" applyFill="1" applyBorder="1" applyAlignment="1">
      <alignment horizontal="left" vertical="top"/>
    </xf>
    <xf numFmtId="0" fontId="42" fillId="0" borderId="0" xfId="0" applyFont="1" applyBorder="1"/>
    <xf numFmtId="0" fontId="42" fillId="0" borderId="0" xfId="0" applyFont="1" applyAlignment="1" applyProtection="1">
      <alignment vertical="top" wrapText="1"/>
    </xf>
    <xf numFmtId="0" fontId="42" fillId="0" borderId="0" xfId="0" applyFont="1" applyAlignment="1" applyProtection="1">
      <alignment vertical="top"/>
    </xf>
    <xf numFmtId="0" fontId="42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37" fillId="0" borderId="0" xfId="0" applyFont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9" fillId="0" borderId="0" xfId="0" applyFont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9" fontId="5" fillId="0" borderId="1" xfId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9" fillId="0" borderId="0" xfId="0" applyFont="1"/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50" fillId="0" borderId="0" xfId="0" applyFont="1" applyAlignment="1">
      <alignment horizontal="left" vertical="top" wrapText="1"/>
    </xf>
    <xf numFmtId="0" fontId="51" fillId="0" borderId="0" xfId="0" applyFont="1"/>
    <xf numFmtId="0" fontId="10" fillId="0" borderId="0" xfId="0" applyFont="1"/>
    <xf numFmtId="0" fontId="52" fillId="0" borderId="0" xfId="0" applyFont="1"/>
    <xf numFmtId="0" fontId="8" fillId="0" borderId="0" xfId="0" applyFont="1" applyAlignment="1">
      <alignment horizontal="justify"/>
    </xf>
    <xf numFmtId="0" fontId="54" fillId="0" borderId="0" xfId="0" applyFont="1" applyFill="1" applyAlignment="1" applyProtection="1">
      <alignment vertical="top" wrapText="1"/>
    </xf>
    <xf numFmtId="0" fontId="5" fillId="0" borderId="0" xfId="0" applyFont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6" fillId="14" borderId="1" xfId="0" applyFont="1" applyFill="1" applyBorder="1" applyAlignment="1">
      <alignment horizontal="center" vertical="center" textRotation="90" wrapText="1"/>
    </xf>
    <xf numFmtId="0" fontId="45" fillId="14" borderId="1" xfId="0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/>
    </xf>
    <xf numFmtId="0" fontId="20" fillId="9" borderId="1" xfId="0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center" wrapText="1"/>
    </xf>
    <xf numFmtId="0" fontId="24" fillId="10" borderId="10" xfId="0" applyFont="1" applyFill="1" applyBorder="1" applyAlignment="1" applyProtection="1">
      <alignment horizontal="left" wrapText="1"/>
    </xf>
    <xf numFmtId="0" fontId="5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4" fillId="10" borderId="1" xfId="0" applyFont="1" applyFill="1" applyBorder="1" applyAlignment="1" applyProtection="1">
      <alignment horizontal="center" vertical="center" wrapText="1"/>
    </xf>
    <xf numFmtId="0" fontId="20" fillId="9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49" fontId="5" fillId="0" borderId="1" xfId="0" applyNumberFormat="1" applyFont="1" applyBorder="1"/>
    <xf numFmtId="0" fontId="5" fillId="10" borderId="10" xfId="0" applyFont="1" applyFill="1" applyBorder="1"/>
    <xf numFmtId="0" fontId="26" fillId="0" borderId="0" xfId="0" applyFont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0" fillId="0" borderId="1" xfId="0" applyBorder="1"/>
    <xf numFmtId="0" fontId="5" fillId="1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57" fillId="0" borderId="1" xfId="2" applyBorder="1" applyAlignment="1" applyProtection="1">
      <alignment wrapText="1"/>
      <protection locked="0"/>
    </xf>
    <xf numFmtId="49" fontId="57" fillId="0" borderId="1" xfId="2" applyNumberFormat="1" applyFill="1" applyBorder="1" applyAlignment="1" applyProtection="1">
      <alignment horizontal="center" wrapText="1"/>
      <protection locked="0"/>
    </xf>
    <xf numFmtId="0" fontId="7" fillId="9" borderId="0" xfId="0" applyFont="1" applyFill="1" applyAlignment="1">
      <alignment horizontal="center" vertical="top" wrapText="1"/>
    </xf>
    <xf numFmtId="0" fontId="6" fillId="9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9" borderId="4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6" fillId="9" borderId="2" xfId="0" applyFont="1" applyFill="1" applyBorder="1" applyAlignment="1">
      <alignment horizontal="center" textRotation="90" wrapText="1"/>
    </xf>
    <xf numFmtId="0" fontId="5" fillId="0" borderId="7" xfId="0" applyFont="1" applyBorder="1" applyAlignment="1">
      <alignment horizontal="left" wrapText="1"/>
    </xf>
    <xf numFmtId="0" fontId="26" fillId="0" borderId="0" xfId="0" applyFont="1" applyAlignment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6" fillId="0" borderId="0" xfId="0" applyFont="1" applyAlignment="1">
      <alignment horizontal="left" vertical="top" wrapText="1"/>
    </xf>
    <xf numFmtId="0" fontId="1" fillId="9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5" fillId="11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5" fillId="13" borderId="4" xfId="0" applyFont="1" applyFill="1" applyBorder="1" applyAlignment="1" applyProtection="1">
      <alignment horizontal="center" vertical="center" textRotation="90" wrapText="1"/>
    </xf>
    <xf numFmtId="0" fontId="5" fillId="13" borderId="2" xfId="0" applyFont="1" applyFill="1" applyBorder="1" applyAlignment="1" applyProtection="1">
      <alignment horizontal="center" vertical="center" textRotation="90" wrapText="1"/>
    </xf>
    <xf numFmtId="0" fontId="5" fillId="13" borderId="3" xfId="0" applyFont="1" applyFill="1" applyBorder="1" applyAlignment="1" applyProtection="1">
      <alignment horizontal="center" vertical="center" wrapText="1"/>
    </xf>
    <xf numFmtId="0" fontId="5" fillId="13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textRotation="90" wrapText="1"/>
    </xf>
    <xf numFmtId="0" fontId="5" fillId="0" borderId="12" xfId="0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7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>
      <alignment horizontal="center" vertical="center"/>
    </xf>
    <xf numFmtId="0" fontId="46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8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1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top" wrapText="1"/>
    </xf>
    <xf numFmtId="0" fontId="51" fillId="0" borderId="0" xfId="0" applyFont="1" applyAlignment="1">
      <alignment horizontal="left" vertical="top" wrapText="1"/>
    </xf>
    <xf numFmtId="0" fontId="51" fillId="0" borderId="0" xfId="0" applyFont="1" applyFill="1" applyAlignment="1">
      <alignment horizontal="left" vertical="top" wrapText="1"/>
    </xf>
    <xf numFmtId="0" fontId="5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septo.EDU\Documents\&#1057;&#1054;&#1041;&#1045;&#1057;&#1045;&#1044;&#1054;&#1042;&#1040;&#1053;&#1048;&#1045;\2018_&#1088;&#1072;&#1081;&#1086;&#1085;&#1099;\&#1060;&#1086;&#1088;&#1084;&#1072;%20&#1048;&#1085;&#1092;&#1086;&#1088;&#1084;&#1072;&#1090;&#1080;&#1079;&#1072;&#1094;&#1080;&#1103;%20&#1088;&#1072;&#1081;&#1086;&#1085;&#1099;_2016_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ОО-2"/>
      <sheetName val="Лист2"/>
    </sheetNames>
    <sheetDataSet>
      <sheetData sheetId="0" refreshError="1"/>
      <sheetData sheetId="1" refreshError="1">
        <row r="7">
          <cell r="B7" t="str">
            <v>Среднего общего образования</v>
          </cell>
        </row>
        <row r="22">
          <cell r="B22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kna-s1.ru/" TargetMode="External"/><Relationship Id="rId1" Type="http://schemas.openxmlformats.org/officeDocument/2006/relationships/hyperlink" Target="mailto:137001@edu.27.ru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SheetLayoutView="100" workbookViewId="0">
      <selection activeCell="A11" sqref="A11"/>
    </sheetView>
  </sheetViews>
  <sheetFormatPr defaultColWidth="7.7109375" defaultRowHeight="12.75" x14ac:dyDescent="0.2"/>
  <cols>
    <col min="1" max="1" width="29.7109375" style="3" customWidth="1"/>
    <col min="2" max="2" width="34.85546875" style="12" customWidth="1"/>
    <col min="3" max="4" width="11.85546875" style="11" customWidth="1"/>
    <col min="5" max="5" width="28.140625" style="11" customWidth="1"/>
    <col min="6" max="6" width="41.28515625" style="11" customWidth="1"/>
    <col min="7" max="16384" width="7.7109375" style="3"/>
  </cols>
  <sheetData>
    <row r="1" spans="1:7" ht="54" customHeight="1" x14ac:dyDescent="0.2">
      <c r="A1" s="277" t="s">
        <v>419</v>
      </c>
      <c r="B1" s="277"/>
      <c r="C1" s="277"/>
      <c r="D1" s="277"/>
      <c r="E1" s="277"/>
      <c r="F1" s="277"/>
    </row>
    <row r="2" spans="1:7" ht="12" customHeight="1" x14ac:dyDescent="0.2">
      <c r="B2" s="20"/>
      <c r="C2" s="20"/>
      <c r="D2" s="20"/>
      <c r="E2" s="20"/>
      <c r="F2" s="20"/>
    </row>
    <row r="3" spans="1:7" ht="15.75" x14ac:dyDescent="0.25">
      <c r="B3" s="282" t="s">
        <v>6</v>
      </c>
      <c r="C3" s="283"/>
      <c r="D3" s="283"/>
      <c r="E3" s="283"/>
      <c r="F3" s="283"/>
    </row>
    <row r="4" spans="1:7" ht="12.75" customHeight="1" x14ac:dyDescent="0.2">
      <c r="A4" s="278" t="s">
        <v>316</v>
      </c>
      <c r="B4" s="278"/>
      <c r="C4" s="284" t="s">
        <v>196</v>
      </c>
      <c r="D4" s="284" t="s">
        <v>182</v>
      </c>
      <c r="E4" s="278" t="s">
        <v>183</v>
      </c>
      <c r="F4" s="278" t="s">
        <v>197</v>
      </c>
    </row>
    <row r="5" spans="1:7" ht="12.75" customHeight="1" x14ac:dyDescent="0.2">
      <c r="A5" s="278"/>
      <c r="B5" s="278"/>
      <c r="C5" s="285"/>
      <c r="D5" s="285"/>
      <c r="E5" s="278"/>
      <c r="F5" s="278"/>
    </row>
    <row r="6" spans="1:7" ht="90" customHeight="1" x14ac:dyDescent="0.2">
      <c r="A6" s="278"/>
      <c r="B6" s="278"/>
      <c r="C6" s="286"/>
      <c r="D6" s="286"/>
      <c r="E6" s="278"/>
      <c r="F6" s="278"/>
    </row>
    <row r="7" spans="1:7" ht="15.75" x14ac:dyDescent="0.2">
      <c r="A7" s="279" t="s">
        <v>9</v>
      </c>
      <c r="B7" s="279"/>
      <c r="C7" s="14" t="s">
        <v>10</v>
      </c>
      <c r="D7" s="14" t="s">
        <v>11</v>
      </c>
      <c r="E7" s="14" t="s">
        <v>12</v>
      </c>
      <c r="F7" s="14" t="s">
        <v>128</v>
      </c>
    </row>
    <row r="8" spans="1:7" ht="27.75" customHeight="1" x14ac:dyDescent="0.2">
      <c r="A8" s="280" t="s">
        <v>557</v>
      </c>
      <c r="B8" s="280"/>
      <c r="C8" s="16">
        <v>1</v>
      </c>
      <c r="D8" s="16">
        <v>566</v>
      </c>
      <c r="E8" s="15"/>
      <c r="F8" s="15"/>
    </row>
    <row r="9" spans="1:7" x14ac:dyDescent="0.2">
      <c r="C9" s="47" t="s">
        <v>85</v>
      </c>
      <c r="D9" s="47"/>
    </row>
    <row r="10" spans="1:7" s="11" customFormat="1" x14ac:dyDescent="0.2">
      <c r="B10" s="12"/>
      <c r="C10" s="19"/>
      <c r="D10" s="19"/>
    </row>
    <row r="11" spans="1:7" s="1" customFormat="1" ht="30" customHeight="1" x14ac:dyDescent="0.2">
      <c r="B11" s="4" t="s">
        <v>75</v>
      </c>
      <c r="C11" s="5"/>
      <c r="D11" s="5"/>
      <c r="E11" s="287" t="s">
        <v>553</v>
      </c>
      <c r="F11" s="287"/>
      <c r="G11" s="6"/>
    </row>
    <row r="12" spans="1:7" s="1" customFormat="1" ht="15" x14ac:dyDescent="0.2">
      <c r="B12" s="7"/>
      <c r="C12" s="8" t="s">
        <v>74</v>
      </c>
      <c r="D12" s="8"/>
      <c r="E12" s="281" t="s">
        <v>86</v>
      </c>
      <c r="F12" s="281"/>
      <c r="G12" s="6"/>
    </row>
    <row r="13" spans="1:7" s="1" customFormat="1" ht="15" x14ac:dyDescent="0.2">
      <c r="B13" s="7"/>
      <c r="C13" s="8"/>
      <c r="D13" s="8"/>
      <c r="E13" s="9"/>
      <c r="F13" s="9"/>
      <c r="G13" s="6"/>
    </row>
    <row r="14" spans="1:7" s="1" customFormat="1" ht="30" x14ac:dyDescent="0.2">
      <c r="B14" s="7"/>
      <c r="C14" s="8" t="s">
        <v>554</v>
      </c>
      <c r="D14" s="8"/>
      <c r="E14" s="9"/>
      <c r="G14" s="6"/>
    </row>
    <row r="15" spans="1:7" s="1" customFormat="1" ht="15" x14ac:dyDescent="0.2">
      <c r="B15" s="6"/>
      <c r="C15" s="18" t="s">
        <v>7</v>
      </c>
      <c r="D15" s="9"/>
      <c r="E15" s="10"/>
      <c r="F15" s="10"/>
      <c r="G15" s="6"/>
    </row>
    <row r="16" spans="1:7" s="1" customFormat="1" ht="15" x14ac:dyDescent="0.2">
      <c r="B16" s="6"/>
      <c r="C16" s="9"/>
      <c r="D16" s="9"/>
      <c r="E16" s="10"/>
      <c r="F16" s="10"/>
      <c r="G16" s="6"/>
    </row>
    <row r="17" spans="2:7" s="1" customFormat="1" ht="15" x14ac:dyDescent="0.2">
      <c r="B17" s="6"/>
      <c r="C17" s="9"/>
      <c r="D17" s="9"/>
      <c r="E17" s="10"/>
      <c r="F17" s="10"/>
      <c r="G17" s="6"/>
    </row>
    <row r="18" spans="2:7" s="1" customFormat="1" ht="15" x14ac:dyDescent="0.2">
      <c r="B18" s="4" t="s">
        <v>79</v>
      </c>
      <c r="C18" s="5"/>
      <c r="D18" s="5"/>
      <c r="E18" s="287" t="s">
        <v>555</v>
      </c>
      <c r="F18" s="287"/>
      <c r="G18" s="10"/>
    </row>
    <row r="19" spans="2:7" ht="15.75" customHeight="1" x14ac:dyDescent="0.2">
      <c r="B19" s="7"/>
      <c r="C19" s="8" t="s">
        <v>74</v>
      </c>
      <c r="D19" s="8"/>
      <c r="E19" s="281" t="s">
        <v>86</v>
      </c>
      <c r="F19" s="281"/>
      <c r="G19" s="10"/>
    </row>
    <row r="20" spans="2:7" ht="15" x14ac:dyDescent="0.2">
      <c r="B20" s="6"/>
      <c r="E20" s="10"/>
      <c r="G20" s="10"/>
    </row>
    <row r="21" spans="2:7" ht="15" x14ac:dyDescent="0.2">
      <c r="B21" s="6"/>
      <c r="C21" s="3"/>
      <c r="D21" s="3"/>
      <c r="E21" s="8" t="s">
        <v>73</v>
      </c>
      <c r="F21" s="10"/>
      <c r="G21" s="10"/>
    </row>
    <row r="22" spans="2:7" ht="18.75" customHeight="1" x14ac:dyDescent="0.2">
      <c r="C22" s="11" t="s">
        <v>556</v>
      </c>
    </row>
    <row r="23" spans="2:7" ht="15" x14ac:dyDescent="0.2">
      <c r="C23" s="18" t="s">
        <v>7</v>
      </c>
      <c r="D23" s="9"/>
    </row>
  </sheetData>
  <sortState ref="B23:B48">
    <sortCondition ref="B23"/>
  </sortState>
  <mergeCells count="13">
    <mergeCell ref="E19:F19"/>
    <mergeCell ref="B3:F3"/>
    <mergeCell ref="D4:D6"/>
    <mergeCell ref="E4:E6"/>
    <mergeCell ref="F4:F6"/>
    <mergeCell ref="C4:C6"/>
    <mergeCell ref="E11:F11"/>
    <mergeCell ref="E18:F18"/>
    <mergeCell ref="A1:F1"/>
    <mergeCell ref="A4:B6"/>
    <mergeCell ref="A7:B7"/>
    <mergeCell ref="A8:B8"/>
    <mergeCell ref="E12:F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70" zoomScaleSheetLayoutView="100" workbookViewId="0">
      <selection activeCell="G7" sqref="G7"/>
    </sheetView>
  </sheetViews>
  <sheetFormatPr defaultRowHeight="14.25" x14ac:dyDescent="0.2"/>
  <cols>
    <col min="1" max="1" width="4.7109375" style="21" customWidth="1"/>
    <col min="2" max="2" width="49.7109375" style="21" customWidth="1"/>
    <col min="3" max="4" width="7" style="1" bestFit="1" customWidth="1"/>
    <col min="5" max="6" width="12.85546875" style="1" bestFit="1" customWidth="1"/>
    <col min="7" max="7" width="9.85546875" style="1" bestFit="1" customWidth="1"/>
    <col min="8" max="8" width="9.85546875" style="1" customWidth="1"/>
    <col min="9" max="16384" width="9.140625" style="1"/>
  </cols>
  <sheetData>
    <row r="1" spans="1:14" ht="15.75" x14ac:dyDescent="0.2">
      <c r="A1" s="293" t="s">
        <v>275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15.75" x14ac:dyDescent="0.25">
      <c r="A2" s="37"/>
      <c r="B2" s="1"/>
      <c r="C2" s="54"/>
      <c r="D2" s="54"/>
      <c r="E2" s="54"/>
      <c r="F2" s="54"/>
      <c r="G2" s="54"/>
      <c r="H2" s="54"/>
    </row>
    <row r="3" spans="1:14" ht="34.5" customHeight="1" x14ac:dyDescent="0.2">
      <c r="A3" s="289" t="s">
        <v>219</v>
      </c>
      <c r="B3" s="289" t="s">
        <v>220</v>
      </c>
      <c r="C3" s="290" t="s">
        <v>4</v>
      </c>
      <c r="D3" s="290" t="s">
        <v>5</v>
      </c>
      <c r="E3" s="290" t="s">
        <v>168</v>
      </c>
      <c r="F3" s="290" t="s">
        <v>60</v>
      </c>
      <c r="G3" s="290" t="s">
        <v>61</v>
      </c>
      <c r="H3" s="290" t="s">
        <v>62</v>
      </c>
      <c r="I3" s="339" t="s">
        <v>399</v>
      </c>
      <c r="J3" s="339"/>
      <c r="K3" s="339"/>
      <c r="L3" s="339"/>
      <c r="M3" s="339"/>
      <c r="N3" s="339"/>
    </row>
    <row r="4" spans="1:14" ht="208.5" customHeight="1" x14ac:dyDescent="0.2">
      <c r="A4" s="289"/>
      <c r="B4" s="289"/>
      <c r="C4" s="290"/>
      <c r="D4" s="290"/>
      <c r="E4" s="290"/>
      <c r="F4" s="290"/>
      <c r="G4" s="290"/>
      <c r="H4" s="290"/>
      <c r="I4" s="236" t="s">
        <v>90</v>
      </c>
      <c r="J4" s="236" t="s">
        <v>87</v>
      </c>
      <c r="K4" s="236" t="s">
        <v>88</v>
      </c>
      <c r="L4" s="240" t="s">
        <v>175</v>
      </c>
      <c r="M4" s="241" t="s">
        <v>392</v>
      </c>
      <c r="N4" s="236" t="s">
        <v>89</v>
      </c>
    </row>
    <row r="5" spans="1:14" ht="15.75" x14ac:dyDescent="0.25">
      <c r="A5" s="57"/>
      <c r="B5" s="116"/>
      <c r="C5" s="242" t="s">
        <v>226</v>
      </c>
      <c r="D5" s="242" t="s">
        <v>227</v>
      </c>
      <c r="E5" s="242" t="s">
        <v>228</v>
      </c>
      <c r="F5" s="242" t="s">
        <v>229</v>
      </c>
      <c r="G5" s="242" t="s">
        <v>230</v>
      </c>
      <c r="H5" s="242" t="s">
        <v>231</v>
      </c>
      <c r="I5" s="242" t="s">
        <v>393</v>
      </c>
      <c r="J5" s="242" t="s">
        <v>394</v>
      </c>
      <c r="K5" s="242" t="s">
        <v>395</v>
      </c>
      <c r="L5" s="242" t="s">
        <v>396</v>
      </c>
      <c r="M5" s="242" t="s">
        <v>397</v>
      </c>
      <c r="N5" s="242" t="s">
        <v>398</v>
      </c>
    </row>
    <row r="6" spans="1:14" ht="21" customHeight="1" x14ac:dyDescent="0.2">
      <c r="A6" s="70"/>
      <c r="B6" s="71" t="str">
        <f>'2'!B7</f>
        <v>Среднего общего образования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5" x14ac:dyDescent="0.2">
      <c r="A7" s="58"/>
      <c r="B7" s="59" t="str">
        <f>'2'!B8</f>
        <v>МОУ гимназия №1</v>
      </c>
      <c r="C7" s="49">
        <v>102</v>
      </c>
      <c r="D7" s="49">
        <v>91</v>
      </c>
      <c r="E7" s="49">
        <v>0</v>
      </c>
      <c r="F7" s="49">
        <v>20</v>
      </c>
      <c r="G7" s="72">
        <f>IF('4'!C7=0,0,('8'!E7+'8'!C7)*100/'4'!C7)</f>
        <v>100</v>
      </c>
      <c r="H7" s="72">
        <f>IF('4'!C7=0,0,('8'!F7+'8'!D7)*100/'4'!C7)</f>
        <v>108.82352941176471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</row>
    <row r="8" spans="1:14" ht="15" x14ac:dyDescent="0.2">
      <c r="A8" s="58"/>
      <c r="B8" s="59">
        <f>'2'!B9</f>
        <v>0</v>
      </c>
      <c r="C8" s="49"/>
      <c r="D8" s="49"/>
      <c r="E8" s="49"/>
      <c r="F8" s="49"/>
      <c r="G8" s="72">
        <f>IF('4'!C8=0,0,('8'!E8+'8'!C8)*100/'4'!C8)</f>
        <v>0</v>
      </c>
      <c r="H8" s="72">
        <f>IF('4'!C8=0,0,('8'!F8+'8'!D8)*100/'4'!C8)</f>
        <v>0</v>
      </c>
      <c r="I8" s="49"/>
      <c r="J8" s="49"/>
      <c r="K8" s="49"/>
      <c r="L8" s="49"/>
      <c r="M8" s="49"/>
      <c r="N8" s="49"/>
    </row>
    <row r="9" spans="1:14" ht="15" x14ac:dyDescent="0.2">
      <c r="A9" s="58"/>
      <c r="B9" s="59">
        <f>'2'!B10</f>
        <v>0</v>
      </c>
      <c r="C9" s="49"/>
      <c r="D9" s="49"/>
      <c r="E9" s="49"/>
      <c r="F9" s="49"/>
      <c r="G9" s="72">
        <f>IF('4'!C9=0,0,('8'!E9+'8'!C9)*100/'4'!C9)</f>
        <v>0</v>
      </c>
      <c r="H9" s="72">
        <f>IF('4'!C9=0,0,('8'!F9+'8'!D9)*100/'4'!C9)</f>
        <v>0</v>
      </c>
      <c r="I9" s="49"/>
      <c r="J9" s="49"/>
      <c r="K9" s="49"/>
      <c r="L9" s="49"/>
      <c r="M9" s="49"/>
      <c r="N9" s="49"/>
    </row>
    <row r="10" spans="1:14" ht="16.5" customHeight="1" x14ac:dyDescent="0.2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72"/>
      <c r="H10" s="72"/>
      <c r="I10" s="61"/>
      <c r="J10" s="61"/>
      <c r="K10" s="61"/>
      <c r="L10" s="61"/>
      <c r="M10" s="61"/>
      <c r="N10" s="61"/>
    </row>
    <row r="11" spans="1:14" ht="15" x14ac:dyDescent="0.2">
      <c r="A11" s="58"/>
      <c r="B11" s="59">
        <f>'2'!B12</f>
        <v>0</v>
      </c>
      <c r="C11" s="49"/>
      <c r="D11" s="49"/>
      <c r="E11" s="49"/>
      <c r="F11" s="49"/>
      <c r="G11" s="72">
        <f>IF('4'!C11=0,0,('8'!E11+'8'!C11)*100/'4'!C11)</f>
        <v>0</v>
      </c>
      <c r="H11" s="72">
        <f>IF('4'!C11=0,0,('8'!F11+'8'!D11)*100/'4'!C11)</f>
        <v>0</v>
      </c>
      <c r="I11" s="49"/>
      <c r="J11" s="49"/>
      <c r="K11" s="49"/>
      <c r="L11" s="49"/>
      <c r="M11" s="49"/>
      <c r="N11" s="49"/>
    </row>
    <row r="12" spans="1:14" ht="15" x14ac:dyDescent="0.2">
      <c r="A12" s="58"/>
      <c r="B12" s="59">
        <f>'2'!B13</f>
        <v>0</v>
      </c>
      <c r="C12" s="49"/>
      <c r="D12" s="49"/>
      <c r="E12" s="49"/>
      <c r="F12" s="49"/>
      <c r="G12" s="72">
        <f>IF('4'!C12=0,0,('8'!E12+'8'!C12)*100/'4'!C12)</f>
        <v>0</v>
      </c>
      <c r="H12" s="72">
        <f>IF('4'!C12=0,0,('8'!F12+'8'!D12)*100/'4'!C12)</f>
        <v>0</v>
      </c>
      <c r="I12" s="49"/>
      <c r="J12" s="49"/>
      <c r="K12" s="49"/>
      <c r="L12" s="49"/>
      <c r="M12" s="49"/>
      <c r="N12" s="49"/>
    </row>
    <row r="13" spans="1:14" ht="15" x14ac:dyDescent="0.2">
      <c r="A13" s="58"/>
      <c r="B13" s="59">
        <f>'2'!B14</f>
        <v>0</v>
      </c>
      <c r="C13" s="49"/>
      <c r="D13" s="49"/>
      <c r="E13" s="49"/>
      <c r="F13" s="49"/>
      <c r="G13" s="72">
        <f>IF('4'!C13=0,0,('8'!E13+'8'!C13)*100/'4'!C13)</f>
        <v>0</v>
      </c>
      <c r="H13" s="72">
        <f>IF('4'!C13=0,0,('8'!F13+'8'!D13)*100/'4'!C13)</f>
        <v>0</v>
      </c>
      <c r="I13" s="49"/>
      <c r="J13" s="49"/>
      <c r="K13" s="49"/>
      <c r="L13" s="49"/>
      <c r="M13" s="49"/>
      <c r="N13" s="49"/>
    </row>
    <row r="14" spans="1:14" ht="20.25" customHeight="1" x14ac:dyDescent="0.2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72"/>
      <c r="H14" s="72"/>
      <c r="I14" s="61"/>
      <c r="J14" s="61"/>
      <c r="K14" s="61"/>
      <c r="L14" s="61"/>
      <c r="M14" s="61"/>
      <c r="N14" s="61"/>
    </row>
    <row r="15" spans="1:14" ht="15" x14ac:dyDescent="0.2">
      <c r="A15" s="58"/>
      <c r="B15" s="59">
        <f>'2'!B16</f>
        <v>0</v>
      </c>
      <c r="C15" s="49"/>
      <c r="D15" s="49"/>
      <c r="E15" s="49"/>
      <c r="F15" s="49"/>
      <c r="G15" s="72">
        <f>IF('4'!C15=0,0,('8'!E15+'8'!C15)*100/'4'!C15)</f>
        <v>0</v>
      </c>
      <c r="H15" s="72">
        <f>IF('4'!C15=0,0,('8'!F15+'8'!D15)*100/'4'!C15)</f>
        <v>0</v>
      </c>
      <c r="I15" s="49"/>
      <c r="J15" s="49"/>
      <c r="K15" s="49"/>
      <c r="L15" s="49"/>
      <c r="M15" s="49"/>
      <c r="N15" s="49"/>
    </row>
    <row r="16" spans="1:14" ht="15" x14ac:dyDescent="0.2">
      <c r="A16" s="58"/>
      <c r="B16" s="59">
        <f>'2'!B17</f>
        <v>0</v>
      </c>
      <c r="C16" s="49"/>
      <c r="D16" s="49"/>
      <c r="E16" s="49"/>
      <c r="F16" s="49"/>
      <c r="G16" s="72">
        <f>IF('4'!C16=0,0,('8'!E16+'8'!C16)*100/'4'!C16)</f>
        <v>0</v>
      </c>
      <c r="H16" s="72">
        <f>IF('4'!C16=0,0,('8'!F16+'8'!D16)*100/'4'!C16)</f>
        <v>0</v>
      </c>
      <c r="I16" s="49"/>
      <c r="J16" s="49"/>
      <c r="K16" s="49"/>
      <c r="L16" s="49"/>
      <c r="M16" s="49"/>
      <c r="N16" s="49"/>
    </row>
    <row r="17" spans="1:14" ht="15" x14ac:dyDescent="0.2">
      <c r="A17" s="58"/>
      <c r="B17" s="59">
        <f>'2'!B18</f>
        <v>0</v>
      </c>
      <c r="C17" s="49"/>
      <c r="D17" s="49"/>
      <c r="E17" s="49"/>
      <c r="F17" s="49"/>
      <c r="G17" s="72">
        <f>IF('4'!C17=0,0,('8'!E17+'8'!C17)*100/'4'!C17)</f>
        <v>0</v>
      </c>
      <c r="H17" s="72">
        <f>IF('4'!C17=0,0,('8'!F17+'8'!D17)*100/'4'!C17)</f>
        <v>0</v>
      </c>
      <c r="I17" s="49"/>
      <c r="J17" s="49"/>
      <c r="K17" s="49"/>
      <c r="L17" s="49"/>
      <c r="M17" s="49"/>
      <c r="N17" s="49"/>
    </row>
    <row r="18" spans="1:14" ht="33" customHeight="1" x14ac:dyDescent="0.25">
      <c r="A18" s="62"/>
      <c r="B18" s="68" t="str">
        <f>'2'!B19</f>
        <v>ИТОГО в общеобразовательных организациях:</v>
      </c>
      <c r="C18" s="64">
        <f>SUM(C7:C9,C11:C13,C15:C17)</f>
        <v>102</v>
      </c>
      <c r="D18" s="64">
        <f>SUM(D7:D9,D11:D13,D15:D17)</f>
        <v>91</v>
      </c>
      <c r="E18" s="64">
        <f>SUM(E7:E9,E11:E13,E15:E17)</f>
        <v>0</v>
      </c>
      <c r="F18" s="64">
        <f>SUM(F7:F9,F11:F13,F15:F17)</f>
        <v>20</v>
      </c>
      <c r="G18" s="69">
        <f>IF('4'!C18=0,0,('8'!E18+'8'!C18)*100/'4'!C18)</f>
        <v>100</v>
      </c>
      <c r="H18" s="69">
        <f>IF('4'!C18=0,0,('8'!F18+'8'!D18)*100/'4'!C18)</f>
        <v>108.82352941176471</v>
      </c>
      <c r="I18" s="64">
        <f t="shared" ref="I18:N18" si="0">SUM(I7:I9,I11:I13,I15:I17)</f>
        <v>0</v>
      </c>
      <c r="J18" s="64">
        <f t="shared" si="0"/>
        <v>0</v>
      </c>
      <c r="K18" s="64">
        <f t="shared" si="0"/>
        <v>0</v>
      </c>
      <c r="L18" s="64">
        <f t="shared" si="0"/>
        <v>0</v>
      </c>
      <c r="M18" s="64">
        <f t="shared" si="0"/>
        <v>0</v>
      </c>
      <c r="N18" s="64">
        <f t="shared" si="0"/>
        <v>0</v>
      </c>
    </row>
    <row r="19" spans="1:14" ht="32.25" customHeight="1" x14ac:dyDescent="0.2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72"/>
      <c r="H19" s="72"/>
      <c r="I19" s="61"/>
      <c r="J19" s="61"/>
      <c r="K19" s="61"/>
      <c r="L19" s="61"/>
      <c r="M19" s="61"/>
      <c r="N19" s="61"/>
    </row>
    <row r="20" spans="1:14" ht="15" x14ac:dyDescent="0.2">
      <c r="A20" s="60"/>
      <c r="B20" s="59">
        <f>'2'!B21</f>
        <v>0</v>
      </c>
      <c r="C20" s="49"/>
      <c r="D20" s="49"/>
      <c r="E20" s="49"/>
      <c r="F20" s="49"/>
      <c r="G20" s="72">
        <f>IF('4'!C20=0,0,('8'!E20+'8'!C20)*100/'4'!C20)</f>
        <v>0</v>
      </c>
      <c r="H20" s="72">
        <f>IF('4'!C20=0,0,('8'!F20+'8'!D20)*100/'4'!C20)</f>
        <v>0</v>
      </c>
      <c r="I20" s="49"/>
      <c r="J20" s="49"/>
      <c r="K20" s="49"/>
      <c r="L20" s="49"/>
      <c r="M20" s="49"/>
      <c r="N20" s="49"/>
    </row>
    <row r="21" spans="1:14" ht="15" x14ac:dyDescent="0.2">
      <c r="A21" s="58"/>
      <c r="B21" s="59">
        <f>'2'!B22</f>
        <v>0</v>
      </c>
      <c r="C21" s="49"/>
      <c r="D21" s="49"/>
      <c r="E21" s="49"/>
      <c r="F21" s="49"/>
      <c r="G21" s="72">
        <f>IF('4'!C21=0,0,('8'!E21+'8'!C21)*100/'4'!C21)</f>
        <v>0</v>
      </c>
      <c r="H21" s="72">
        <f>IF('4'!C21=0,0,('8'!F21+'8'!D21)*100/'4'!C21)</f>
        <v>0</v>
      </c>
      <c r="I21" s="49"/>
      <c r="J21" s="49"/>
      <c r="K21" s="49"/>
      <c r="L21" s="49"/>
      <c r="M21" s="49"/>
      <c r="N21" s="49"/>
    </row>
    <row r="22" spans="1:14" ht="15" x14ac:dyDescent="0.2">
      <c r="A22" s="58"/>
      <c r="B22" s="59">
        <f>'2'!B23</f>
        <v>0</v>
      </c>
      <c r="C22" s="49"/>
      <c r="D22" s="49"/>
      <c r="E22" s="49"/>
      <c r="F22" s="49"/>
      <c r="G22" s="72">
        <f>IF('4'!C22=0,0,('8'!E22+'8'!C22)*100/'4'!C22)</f>
        <v>0</v>
      </c>
      <c r="H22" s="72">
        <f>IF('4'!C22=0,0,('8'!F22+'8'!D22)*100/'4'!C22)</f>
        <v>0</v>
      </c>
      <c r="I22" s="49"/>
      <c r="J22" s="49"/>
      <c r="K22" s="49"/>
      <c r="L22" s="49"/>
      <c r="M22" s="49"/>
      <c r="N22" s="49"/>
    </row>
    <row r="23" spans="1:14" ht="33" customHeight="1" x14ac:dyDescent="0.2">
      <c r="A23" s="65"/>
      <c r="B23" s="68" t="str">
        <f>'2'!B24</f>
        <v>ИТОГО в вечерних (сменных) общеобразовательных организациях:</v>
      </c>
      <c r="C23" s="64">
        <f>SUM(C20:C22)</f>
        <v>0</v>
      </c>
      <c r="D23" s="64">
        <f>SUM(D20:D22)</f>
        <v>0</v>
      </c>
      <c r="E23" s="64">
        <f>SUM(E20:E22)</f>
        <v>0</v>
      </c>
      <c r="F23" s="64">
        <f>SUM(F20:F22)</f>
        <v>0</v>
      </c>
      <c r="G23" s="69">
        <f>IF('4'!C23=0,0,('8'!E23+'8'!C23)*100/'4'!C23)</f>
        <v>0</v>
      </c>
      <c r="H23" s="69">
        <f>IF('4'!C23=0,0,('8'!F23+'8'!D23)*100/'4'!C23)</f>
        <v>0</v>
      </c>
      <c r="I23" s="64">
        <f t="shared" ref="I23:N23" si="1">SUM(I20:I22)</f>
        <v>0</v>
      </c>
      <c r="J23" s="64">
        <f t="shared" si="1"/>
        <v>0</v>
      </c>
      <c r="K23" s="64">
        <f t="shared" si="1"/>
        <v>0</v>
      </c>
      <c r="L23" s="64">
        <f t="shared" si="1"/>
        <v>0</v>
      </c>
      <c r="M23" s="64">
        <f t="shared" si="1"/>
        <v>0</v>
      </c>
      <c r="N23" s="64">
        <f t="shared" si="1"/>
        <v>0</v>
      </c>
    </row>
    <row r="24" spans="1:14" ht="31.5" customHeight="1" x14ac:dyDescent="0.2">
      <c r="A24" s="66"/>
      <c r="B24" s="68" t="str">
        <f>'2'!B25</f>
        <v>ВСЕГО:</v>
      </c>
      <c r="C24" s="64">
        <f>SUM(C18,C23)</f>
        <v>102</v>
      </c>
      <c r="D24" s="64">
        <f>SUM(D18,D23)</f>
        <v>91</v>
      </c>
      <c r="E24" s="64">
        <f>SUM(E18,E23)</f>
        <v>0</v>
      </c>
      <c r="F24" s="64">
        <f>SUM(F18,F23)</f>
        <v>20</v>
      </c>
      <c r="G24" s="69">
        <f>IF('4'!C24=0,0,('8'!E24+'8'!C24)*100/'4'!C24)</f>
        <v>100</v>
      </c>
      <c r="H24" s="69">
        <f>IF('4'!C24=0,0,('8'!F24+'8'!D24)*100/'4'!C24)</f>
        <v>108.82352941176471</v>
      </c>
      <c r="I24" s="64">
        <f t="shared" ref="I24:N24" si="2">SUM(I18,I23)</f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</row>
    <row r="25" spans="1:14" ht="16.5" x14ac:dyDescent="0.3">
      <c r="A25" s="181"/>
      <c r="B25" s="167"/>
      <c r="C25" s="148"/>
    </row>
    <row r="26" spans="1:14" ht="15.75" x14ac:dyDescent="0.25">
      <c r="A26" s="155" t="s">
        <v>177</v>
      </c>
    </row>
    <row r="27" spans="1:14" ht="15.75" x14ac:dyDescent="0.25">
      <c r="A27" s="288" t="s">
        <v>276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</row>
    <row r="28" spans="1:14" ht="30.75" customHeight="1" x14ac:dyDescent="0.25">
      <c r="A28" s="337" t="s">
        <v>400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</row>
    <row r="29" spans="1:14" x14ac:dyDescent="0.2">
      <c r="B29" s="45"/>
    </row>
    <row r="30" spans="1:14" x14ac:dyDescent="0.2">
      <c r="A30" s="50" t="s">
        <v>206</v>
      </c>
      <c r="B30" s="45"/>
    </row>
    <row r="31" spans="1:14" x14ac:dyDescent="0.2">
      <c r="A31" s="45"/>
      <c r="B31" s="45"/>
    </row>
  </sheetData>
  <mergeCells count="12">
    <mergeCell ref="I3:N3"/>
    <mergeCell ref="A27:N27"/>
    <mergeCell ref="A28:N28"/>
    <mergeCell ref="A1:N1"/>
    <mergeCell ref="A3:A4"/>
    <mergeCell ref="B3:B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Normal="70" zoomScaleSheetLayoutView="100" workbookViewId="0">
      <selection activeCell="M8" sqref="M8"/>
    </sheetView>
  </sheetViews>
  <sheetFormatPr defaultColWidth="9.140625" defaultRowHeight="12.75" x14ac:dyDescent="0.2"/>
  <cols>
    <col min="1" max="1" width="4.85546875" style="37" customWidth="1"/>
    <col min="2" max="2" width="45.85546875" style="37" customWidth="1"/>
    <col min="3" max="3" width="16.7109375" style="37" bestFit="1" customWidth="1"/>
    <col min="4" max="4" width="17" style="37" bestFit="1" customWidth="1"/>
    <col min="5" max="5" width="13" style="37" bestFit="1" customWidth="1"/>
    <col min="6" max="6" width="16.42578125" style="37" bestFit="1" customWidth="1"/>
    <col min="7" max="7" width="9.7109375" style="37" customWidth="1"/>
    <col min="8" max="9" width="8.7109375" style="37" customWidth="1"/>
    <col min="10" max="10" width="16.140625" style="21" customWidth="1"/>
    <col min="11" max="11" width="20.5703125" style="21" customWidth="1"/>
    <col min="12" max="12" width="7.85546875" style="21" customWidth="1"/>
    <col min="13" max="13" width="18.85546875" style="21" customWidth="1"/>
    <col min="14" max="14" width="7.5703125" style="21" bestFit="1" customWidth="1"/>
    <col min="15" max="16384" width="9.140625" style="21"/>
  </cols>
  <sheetData>
    <row r="1" spans="1:17" ht="23.25" customHeight="1" x14ac:dyDescent="0.2">
      <c r="A1" s="293" t="s">
        <v>277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7" ht="15" x14ac:dyDescent="0.2">
      <c r="A2" s="83"/>
      <c r="B2" s="83"/>
      <c r="C2" s="83"/>
      <c r="D2" s="83"/>
      <c r="E2" s="83"/>
      <c r="F2" s="83"/>
      <c r="G2" s="83"/>
      <c r="H2" s="83"/>
      <c r="I2" s="83"/>
    </row>
    <row r="3" spans="1:17" ht="69.75" customHeight="1" x14ac:dyDescent="0.2">
      <c r="A3" s="289" t="s">
        <v>219</v>
      </c>
      <c r="B3" s="313" t="s">
        <v>207</v>
      </c>
      <c r="C3" s="289" t="s">
        <v>224</v>
      </c>
      <c r="D3" s="289"/>
      <c r="E3" s="344" t="s">
        <v>170</v>
      </c>
      <c r="F3" s="345"/>
      <c r="G3" s="342" t="s">
        <v>308</v>
      </c>
      <c r="H3" s="344" t="s">
        <v>309</v>
      </c>
      <c r="I3" s="345"/>
      <c r="J3" s="312" t="s">
        <v>505</v>
      </c>
      <c r="K3" s="346" t="s">
        <v>301</v>
      </c>
      <c r="L3" s="340" t="s">
        <v>317</v>
      </c>
      <c r="M3" s="340" t="s">
        <v>506</v>
      </c>
      <c r="N3" s="339" t="s">
        <v>520</v>
      </c>
      <c r="O3" s="339"/>
      <c r="P3" s="339"/>
      <c r="Q3" s="339"/>
    </row>
    <row r="4" spans="1:17" s="23" customFormat="1" ht="147" customHeight="1" x14ac:dyDescent="0.25">
      <c r="A4" s="289"/>
      <c r="B4" s="314"/>
      <c r="C4" s="88" t="s">
        <v>135</v>
      </c>
      <c r="D4" s="88" t="s">
        <v>172</v>
      </c>
      <c r="E4" s="88" t="s">
        <v>136</v>
      </c>
      <c r="F4" s="88" t="s">
        <v>171</v>
      </c>
      <c r="G4" s="343"/>
      <c r="H4" s="133" t="s">
        <v>191</v>
      </c>
      <c r="I4" s="133" t="s">
        <v>136</v>
      </c>
      <c r="J4" s="312"/>
      <c r="K4" s="347"/>
      <c r="L4" s="341"/>
      <c r="M4" s="341"/>
      <c r="N4" s="251" t="s">
        <v>90</v>
      </c>
      <c r="O4" s="251" t="s">
        <v>87</v>
      </c>
      <c r="P4" s="251" t="s">
        <v>88</v>
      </c>
      <c r="Q4" s="240" t="s">
        <v>407</v>
      </c>
    </row>
    <row r="5" spans="1:17" ht="18" customHeight="1" x14ac:dyDescent="0.25">
      <c r="A5" s="122"/>
      <c r="B5" s="123"/>
      <c r="C5" s="124" t="s">
        <v>169</v>
      </c>
      <c r="D5" s="124" t="s">
        <v>66</v>
      </c>
      <c r="E5" s="124" t="s">
        <v>67</v>
      </c>
      <c r="F5" s="124" t="s">
        <v>68</v>
      </c>
      <c r="G5" s="124" t="s">
        <v>278</v>
      </c>
      <c r="H5" s="124" t="s">
        <v>279</v>
      </c>
      <c r="I5" s="124" t="s">
        <v>280</v>
      </c>
      <c r="J5" s="124" t="s">
        <v>281</v>
      </c>
      <c r="K5" s="124" t="s">
        <v>282</v>
      </c>
      <c r="L5" s="124" t="s">
        <v>318</v>
      </c>
      <c r="M5" s="124" t="s">
        <v>319</v>
      </c>
      <c r="N5" s="147" t="s">
        <v>501</v>
      </c>
      <c r="O5" s="147" t="s">
        <v>502</v>
      </c>
      <c r="P5" s="147" t="s">
        <v>503</v>
      </c>
      <c r="Q5" s="147" t="s">
        <v>504</v>
      </c>
    </row>
    <row r="6" spans="1:17" ht="18.75" customHeight="1" x14ac:dyDescent="0.2">
      <c r="A6" s="70"/>
      <c r="B6" s="71" t="str">
        <f>'2'!B7</f>
        <v>Среднего общего образования</v>
      </c>
      <c r="C6" s="71"/>
      <c r="D6" s="71"/>
      <c r="E6" s="71"/>
      <c r="F6" s="71"/>
      <c r="G6" s="71"/>
      <c r="H6" s="129"/>
      <c r="I6" s="129"/>
      <c r="J6" s="129"/>
      <c r="K6" s="129"/>
      <c r="L6" s="129"/>
      <c r="M6" s="129"/>
      <c r="N6" s="144"/>
      <c r="O6" s="144"/>
      <c r="P6" s="144"/>
      <c r="Q6" s="144"/>
    </row>
    <row r="7" spans="1:17" ht="135" x14ac:dyDescent="0.2">
      <c r="A7" s="58"/>
      <c r="B7" s="59" t="str">
        <f>'2'!B8</f>
        <v>МОУ гимназия №1</v>
      </c>
      <c r="C7" s="59" t="s">
        <v>560</v>
      </c>
      <c r="D7" s="59">
        <v>2006</v>
      </c>
      <c r="E7" s="59">
        <v>0</v>
      </c>
      <c r="F7" s="59">
        <v>0</v>
      </c>
      <c r="G7" s="59">
        <v>1</v>
      </c>
      <c r="H7" s="117">
        <v>0</v>
      </c>
      <c r="I7" s="117">
        <v>0</v>
      </c>
      <c r="J7" s="117">
        <v>1</v>
      </c>
      <c r="K7" s="117">
        <v>0</v>
      </c>
      <c r="L7" s="117">
        <v>397</v>
      </c>
      <c r="M7" s="273" t="s">
        <v>561</v>
      </c>
      <c r="N7" s="136">
        <v>0</v>
      </c>
      <c r="O7" s="136">
        <v>0</v>
      </c>
      <c r="P7" s="136">
        <v>0</v>
      </c>
      <c r="Q7" s="136">
        <v>0</v>
      </c>
    </row>
    <row r="8" spans="1:17" ht="15" x14ac:dyDescent="0.2">
      <c r="A8" s="58"/>
      <c r="B8" s="59">
        <f>'2'!B9</f>
        <v>0</v>
      </c>
      <c r="C8" s="59"/>
      <c r="D8" s="59"/>
      <c r="E8" s="59"/>
      <c r="F8" s="59"/>
      <c r="G8" s="59"/>
      <c r="H8" s="117"/>
      <c r="I8" s="117"/>
      <c r="J8" s="117"/>
      <c r="K8" s="117"/>
      <c r="L8" s="117"/>
      <c r="M8" s="117"/>
      <c r="N8" s="136"/>
      <c r="O8" s="136"/>
      <c r="P8" s="136"/>
      <c r="Q8" s="136"/>
    </row>
    <row r="9" spans="1:17" ht="15" x14ac:dyDescent="0.2">
      <c r="A9" s="58"/>
      <c r="B9" s="59">
        <f>'2'!B10</f>
        <v>0</v>
      </c>
      <c r="C9" s="59"/>
      <c r="D9" s="59"/>
      <c r="E9" s="59"/>
      <c r="F9" s="59"/>
      <c r="G9" s="59"/>
      <c r="H9" s="117"/>
      <c r="I9" s="117"/>
      <c r="J9" s="117"/>
      <c r="K9" s="117"/>
      <c r="L9" s="117"/>
      <c r="M9" s="117"/>
      <c r="N9" s="136"/>
      <c r="O9" s="136"/>
      <c r="P9" s="136"/>
      <c r="Q9" s="136"/>
    </row>
    <row r="10" spans="1:17" ht="20.25" customHeight="1" x14ac:dyDescent="0.2">
      <c r="A10" s="70"/>
      <c r="B10" s="71" t="str">
        <f>'2'!B11</f>
        <v>Основного общего образования</v>
      </c>
      <c r="C10" s="71"/>
      <c r="D10" s="71"/>
      <c r="E10" s="71"/>
      <c r="F10" s="71"/>
      <c r="G10" s="71"/>
      <c r="H10" s="129"/>
      <c r="I10" s="129"/>
      <c r="J10" s="129"/>
      <c r="K10" s="129"/>
      <c r="L10" s="129"/>
      <c r="M10" s="129"/>
      <c r="N10" s="144"/>
      <c r="O10" s="144"/>
      <c r="P10" s="144"/>
      <c r="Q10" s="144"/>
    </row>
    <row r="11" spans="1:17" ht="16.5" customHeight="1" x14ac:dyDescent="0.2">
      <c r="A11" s="58"/>
      <c r="B11" s="59">
        <f>'2'!B12</f>
        <v>0</v>
      </c>
      <c r="C11" s="59"/>
      <c r="D11" s="59"/>
      <c r="E11" s="59"/>
      <c r="F11" s="59"/>
      <c r="G11" s="59"/>
      <c r="H11" s="117"/>
      <c r="I11" s="117"/>
      <c r="J11" s="117"/>
      <c r="K11" s="117"/>
      <c r="L11" s="117"/>
      <c r="M11" s="117"/>
      <c r="N11" s="136"/>
      <c r="O11" s="136"/>
      <c r="P11" s="136"/>
      <c r="Q11" s="136"/>
    </row>
    <row r="12" spans="1:17" ht="15" x14ac:dyDescent="0.2">
      <c r="A12" s="58"/>
      <c r="B12" s="59">
        <f>'2'!B13</f>
        <v>0</v>
      </c>
      <c r="C12" s="59"/>
      <c r="D12" s="59"/>
      <c r="E12" s="59"/>
      <c r="F12" s="59"/>
      <c r="G12" s="59"/>
      <c r="H12" s="117"/>
      <c r="I12" s="117"/>
      <c r="J12" s="117"/>
      <c r="K12" s="117"/>
      <c r="L12" s="117"/>
      <c r="M12" s="117"/>
      <c r="N12" s="136"/>
      <c r="O12" s="136"/>
      <c r="P12" s="136"/>
      <c r="Q12" s="136"/>
    </row>
    <row r="13" spans="1:17" ht="15" x14ac:dyDescent="0.2">
      <c r="A13" s="58"/>
      <c r="B13" s="59">
        <f>'2'!B14</f>
        <v>0</v>
      </c>
      <c r="C13" s="59"/>
      <c r="D13" s="59"/>
      <c r="E13" s="59"/>
      <c r="F13" s="59"/>
      <c r="G13" s="59"/>
      <c r="H13" s="117"/>
      <c r="I13" s="117"/>
      <c r="J13" s="117"/>
      <c r="K13" s="117"/>
      <c r="L13" s="117"/>
      <c r="M13" s="117"/>
      <c r="N13" s="136"/>
      <c r="O13" s="136"/>
      <c r="P13" s="136"/>
      <c r="Q13" s="136"/>
    </row>
    <row r="14" spans="1:17" ht="22.5" customHeight="1" x14ac:dyDescent="0.2">
      <c r="A14" s="70"/>
      <c r="B14" s="71" t="str">
        <f>'2'!B15</f>
        <v>Начального общего образования</v>
      </c>
      <c r="C14" s="71"/>
      <c r="D14" s="71"/>
      <c r="E14" s="71"/>
      <c r="F14" s="71"/>
      <c r="G14" s="71"/>
      <c r="H14" s="129"/>
      <c r="I14" s="129"/>
      <c r="J14" s="129"/>
      <c r="K14" s="129"/>
      <c r="L14" s="129"/>
      <c r="M14" s="129"/>
      <c r="N14" s="144"/>
      <c r="O14" s="144"/>
      <c r="P14" s="144"/>
      <c r="Q14" s="144"/>
    </row>
    <row r="15" spans="1:17" ht="16.5" customHeight="1" x14ac:dyDescent="0.2">
      <c r="A15" s="58"/>
      <c r="B15" s="59">
        <f>'2'!B16</f>
        <v>0</v>
      </c>
      <c r="C15" s="59"/>
      <c r="D15" s="59"/>
      <c r="E15" s="59"/>
      <c r="F15" s="59"/>
      <c r="G15" s="59"/>
      <c r="H15" s="117"/>
      <c r="I15" s="117"/>
      <c r="J15" s="117"/>
      <c r="K15" s="117"/>
      <c r="L15" s="117"/>
      <c r="M15" s="117"/>
      <c r="N15" s="136"/>
      <c r="O15" s="136"/>
      <c r="P15" s="136"/>
      <c r="Q15" s="136"/>
    </row>
    <row r="16" spans="1:17" ht="15" x14ac:dyDescent="0.2">
      <c r="A16" s="58"/>
      <c r="B16" s="59">
        <f>'2'!B17</f>
        <v>0</v>
      </c>
      <c r="C16" s="59"/>
      <c r="D16" s="59"/>
      <c r="E16" s="59"/>
      <c r="F16" s="59"/>
      <c r="G16" s="59"/>
      <c r="H16" s="117"/>
      <c r="I16" s="117"/>
      <c r="J16" s="117"/>
      <c r="K16" s="117"/>
      <c r="L16" s="117"/>
      <c r="M16" s="117"/>
      <c r="N16" s="136"/>
      <c r="O16" s="136"/>
      <c r="P16" s="136"/>
      <c r="Q16" s="136"/>
    </row>
    <row r="17" spans="1:17" ht="15" x14ac:dyDescent="0.2">
      <c r="A17" s="58"/>
      <c r="B17" s="59">
        <f>'2'!B18</f>
        <v>0</v>
      </c>
      <c r="C17" s="59"/>
      <c r="D17" s="59"/>
      <c r="E17" s="59"/>
      <c r="F17" s="59"/>
      <c r="G17" s="59"/>
      <c r="H17" s="117"/>
      <c r="I17" s="117"/>
      <c r="J17" s="117"/>
      <c r="K17" s="117"/>
      <c r="L17" s="117"/>
      <c r="M17" s="117"/>
      <c r="N17" s="136"/>
      <c r="O17" s="136"/>
      <c r="P17" s="136"/>
      <c r="Q17" s="136"/>
    </row>
    <row r="18" spans="1:17" ht="33.75" customHeight="1" x14ac:dyDescent="0.25">
      <c r="A18" s="118"/>
      <c r="B18" s="126" t="str">
        <f>'2'!B19</f>
        <v>ИТОГО в общеобразовательных организациях:</v>
      </c>
      <c r="C18" s="126"/>
      <c r="D18" s="126"/>
      <c r="E18" s="127">
        <f>SUM(E7:E17)</f>
        <v>0</v>
      </c>
      <c r="F18" s="126"/>
      <c r="G18" s="127">
        <f t="shared" ref="G18:L18" si="0">SUM(G7:G17)</f>
        <v>1</v>
      </c>
      <c r="H18" s="127">
        <f t="shared" si="0"/>
        <v>0</v>
      </c>
      <c r="I18" s="127">
        <f t="shared" si="0"/>
        <v>0</v>
      </c>
      <c r="J18" s="127">
        <f>SUM(J7:J17)</f>
        <v>1</v>
      </c>
      <c r="K18" s="127">
        <f>SUM(M7:M17)</f>
        <v>0</v>
      </c>
      <c r="L18" s="127">
        <f t="shared" si="0"/>
        <v>397</v>
      </c>
      <c r="M18" s="127"/>
      <c r="N18" s="138">
        <f>COUNTA(N7:N17)</f>
        <v>1</v>
      </c>
      <c r="O18" s="138">
        <f>COUNTA(O7:O17)</f>
        <v>1</v>
      </c>
      <c r="P18" s="138">
        <f>COUNTA(P7:P17)</f>
        <v>1</v>
      </c>
      <c r="Q18" s="138">
        <f>COUNTA(Q7:Q17)</f>
        <v>1</v>
      </c>
    </row>
    <row r="19" spans="1:17" ht="40.5" customHeight="1" x14ac:dyDescent="0.2">
      <c r="A19" s="119"/>
      <c r="B19" s="71" t="str">
        <f>'2'!B20</f>
        <v>Вечерние (сменные) общеобразовательные организации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141"/>
      <c r="O19" s="141"/>
      <c r="P19" s="141"/>
      <c r="Q19" s="141"/>
    </row>
    <row r="20" spans="1:17" ht="17.25" customHeight="1" x14ac:dyDescent="0.2">
      <c r="A20" s="119"/>
      <c r="B20" s="59">
        <f>'2'!B21</f>
        <v>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137"/>
      <c r="O20" s="137"/>
      <c r="P20" s="137"/>
      <c r="Q20" s="137"/>
    </row>
    <row r="21" spans="1:17" ht="15" x14ac:dyDescent="0.2">
      <c r="A21" s="120"/>
      <c r="B21" s="59">
        <f>'2'!B22</f>
        <v>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137"/>
      <c r="O21" s="137"/>
      <c r="P21" s="137"/>
      <c r="Q21" s="137"/>
    </row>
    <row r="22" spans="1:17" ht="15" x14ac:dyDescent="0.2">
      <c r="A22" s="120"/>
      <c r="B22" s="59">
        <f>'2'!B23</f>
        <v>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137"/>
      <c r="O22" s="137"/>
      <c r="P22" s="137"/>
      <c r="Q22" s="137"/>
    </row>
    <row r="23" spans="1:17" ht="46.5" customHeight="1" x14ac:dyDescent="0.25">
      <c r="A23" s="119"/>
      <c r="B23" s="126" t="str">
        <f>'2'!B24</f>
        <v>ИТОГО в вечерних (сменных) общеобразовательных организациях:</v>
      </c>
      <c r="C23" s="126"/>
      <c r="D23" s="126"/>
      <c r="E23" s="127">
        <f>SUM(E20:E22)</f>
        <v>0</v>
      </c>
      <c r="F23" s="126"/>
      <c r="G23" s="127">
        <f t="shared" ref="G23:L23" si="1">SUM(G20:G22)</f>
        <v>0</v>
      </c>
      <c r="H23" s="127">
        <f t="shared" si="1"/>
        <v>0</v>
      </c>
      <c r="I23" s="127">
        <f t="shared" si="1"/>
        <v>0</v>
      </c>
      <c r="J23" s="127">
        <f t="shared" si="1"/>
        <v>0</v>
      </c>
      <c r="K23" s="127">
        <f t="shared" si="1"/>
        <v>0</v>
      </c>
      <c r="L23" s="127">
        <f t="shared" si="1"/>
        <v>0</v>
      </c>
      <c r="M23" s="127"/>
      <c r="N23" s="138">
        <f>COUNTA(N20:N22)</f>
        <v>0</v>
      </c>
      <c r="O23" s="138">
        <f>COUNTA(O20:O22)</f>
        <v>0</v>
      </c>
      <c r="P23" s="138">
        <f>COUNTA(P20:P22)</f>
        <v>0</v>
      </c>
      <c r="Q23" s="138">
        <f>COUNTA(Q20:Q22)</f>
        <v>0</v>
      </c>
    </row>
    <row r="24" spans="1:17" s="46" customFormat="1" ht="22.5" customHeight="1" x14ac:dyDescent="0.3">
      <c r="A24" s="121"/>
      <c r="B24" s="126" t="str">
        <f>'2'!B25</f>
        <v>ВСЕГО:</v>
      </c>
      <c r="C24" s="126"/>
      <c r="D24" s="126"/>
      <c r="E24" s="112">
        <f>E23+E18</f>
        <v>0</v>
      </c>
      <c r="F24" s="126"/>
      <c r="G24" s="112">
        <f t="shared" ref="G24:L24" si="2">G23+G18</f>
        <v>1</v>
      </c>
      <c r="H24" s="112">
        <f t="shared" si="2"/>
        <v>0</v>
      </c>
      <c r="I24" s="112">
        <f t="shared" si="2"/>
        <v>0</v>
      </c>
      <c r="J24" s="112">
        <f t="shared" si="2"/>
        <v>1</v>
      </c>
      <c r="K24" s="112">
        <f t="shared" si="2"/>
        <v>0</v>
      </c>
      <c r="L24" s="112">
        <f t="shared" si="2"/>
        <v>397</v>
      </c>
      <c r="M24" s="112"/>
      <c r="N24" s="140">
        <f>N23+N18</f>
        <v>1</v>
      </c>
      <c r="O24" s="140">
        <f>O23+O18</f>
        <v>1</v>
      </c>
      <c r="P24" s="140">
        <f>P23+P18</f>
        <v>1</v>
      </c>
      <c r="Q24" s="140">
        <f>Q23+Q18</f>
        <v>1</v>
      </c>
    </row>
    <row r="25" spans="1:17" ht="15" x14ac:dyDescent="0.2">
      <c r="A25" s="83"/>
      <c r="B25" s="83"/>
      <c r="C25" s="83"/>
      <c r="D25" s="83"/>
      <c r="E25" s="83"/>
      <c r="F25" s="83"/>
      <c r="G25" s="83"/>
      <c r="H25" s="83"/>
      <c r="I25" s="83"/>
    </row>
    <row r="26" spans="1:17" ht="15.75" x14ac:dyDescent="0.25">
      <c r="A26" s="155" t="s">
        <v>177</v>
      </c>
      <c r="B26" s="83"/>
      <c r="C26" s="83"/>
      <c r="D26" s="83"/>
      <c r="E26" s="83"/>
      <c r="F26" s="83"/>
      <c r="G26" s="83"/>
      <c r="H26" s="83"/>
      <c r="I26" s="83"/>
    </row>
    <row r="27" spans="1:17" ht="15.75" x14ac:dyDescent="0.25">
      <c r="A27" s="156" t="s">
        <v>545</v>
      </c>
      <c r="B27" s="83"/>
      <c r="C27" s="83"/>
      <c r="D27" s="83"/>
      <c r="E27" s="83"/>
      <c r="F27" s="83"/>
      <c r="G27" s="83"/>
      <c r="H27" s="83"/>
      <c r="I27" s="83"/>
    </row>
    <row r="28" spans="1:17" ht="15.75" x14ac:dyDescent="0.25">
      <c r="A28" s="156" t="s">
        <v>508</v>
      </c>
      <c r="B28" s="83"/>
      <c r="C28" s="83"/>
      <c r="D28" s="83"/>
      <c r="E28" s="83"/>
      <c r="F28" s="83"/>
      <c r="G28" s="83"/>
      <c r="H28" s="83"/>
      <c r="I28" s="83"/>
    </row>
    <row r="29" spans="1:17" ht="15.75" x14ac:dyDescent="0.25">
      <c r="A29" s="156" t="s">
        <v>507</v>
      </c>
      <c r="B29" s="83"/>
      <c r="C29" s="83"/>
      <c r="D29" s="83"/>
      <c r="E29" s="83"/>
      <c r="F29" s="83"/>
      <c r="G29" s="83"/>
      <c r="H29" s="83"/>
      <c r="I29" s="83"/>
    </row>
    <row r="30" spans="1:17" ht="15.75" x14ac:dyDescent="0.25">
      <c r="A30" s="156"/>
      <c r="B30" s="83"/>
      <c r="C30" s="83"/>
      <c r="D30" s="83"/>
      <c r="E30" s="83"/>
      <c r="F30" s="83"/>
      <c r="G30" s="83"/>
      <c r="H30" s="83"/>
      <c r="I30" s="83"/>
    </row>
    <row r="31" spans="1:17" x14ac:dyDescent="0.2">
      <c r="A31" s="50" t="s">
        <v>206</v>
      </c>
    </row>
  </sheetData>
  <sheetProtection insertRows="0"/>
  <mergeCells count="12">
    <mergeCell ref="N3:Q3"/>
    <mergeCell ref="A1:Q1"/>
    <mergeCell ref="J3:J4"/>
    <mergeCell ref="M3:M4"/>
    <mergeCell ref="G3:G4"/>
    <mergeCell ref="A3:A4"/>
    <mergeCell ref="B3:B4"/>
    <mergeCell ref="C3:D3"/>
    <mergeCell ref="E3:F3"/>
    <mergeCell ref="H3:I3"/>
    <mergeCell ref="K3:K4"/>
    <mergeCell ref="L3:L4"/>
  </mergeCells>
  <pageMargins left="0.59055118110236227" right="0.39370078740157483" top="0.59055118110236227" bottom="0.39370078740157483" header="0" footer="0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view="pageBreakPreview" zoomScaleNormal="70" zoomScaleSheetLayoutView="100" workbookViewId="0">
      <selection activeCell="L8" sqref="L8"/>
    </sheetView>
  </sheetViews>
  <sheetFormatPr defaultRowHeight="15" x14ac:dyDescent="0.25"/>
  <cols>
    <col min="1" max="1" width="4.7109375" style="21" customWidth="1"/>
    <col min="2" max="2" width="42.140625" style="21" customWidth="1"/>
    <col min="3" max="3" width="24.7109375" style="1" customWidth="1"/>
    <col min="4" max="4" width="16.28515625" style="1" customWidth="1"/>
    <col min="5" max="5" width="24" style="1" customWidth="1"/>
    <col min="6" max="6" width="24.7109375" style="1" customWidth="1"/>
    <col min="7" max="7" width="16.28515625" style="1" customWidth="1"/>
    <col min="8" max="8" width="23.42578125" style="1" customWidth="1"/>
    <col min="9" max="9" width="24.7109375" style="1" customWidth="1"/>
    <col min="10" max="10" width="16.28515625" style="1" customWidth="1"/>
    <col min="11" max="11" width="22.5703125" style="1" customWidth="1"/>
    <col min="12" max="12" width="24.7109375" style="1" customWidth="1"/>
    <col min="13" max="13" width="16.28515625" style="1" customWidth="1"/>
    <col min="14" max="14" width="24.28515625" style="1" customWidth="1"/>
    <col min="15" max="16" width="9.140625" style="1"/>
    <col min="28" max="16384" width="9.140625" style="1"/>
  </cols>
  <sheetData>
    <row r="1" spans="1:14" ht="26.25" customHeight="1" x14ac:dyDescent="0.25">
      <c r="A1" s="293" t="s">
        <v>488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s="148" customFormat="1" ht="15.75" x14ac:dyDescent="0.2">
      <c r="A2" s="210"/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20.25" customHeight="1" x14ac:dyDescent="0.25">
      <c r="A3" s="289" t="s">
        <v>219</v>
      </c>
      <c r="B3" s="289" t="s">
        <v>207</v>
      </c>
      <c r="C3" s="312" t="s">
        <v>509</v>
      </c>
      <c r="D3" s="312"/>
      <c r="E3" s="312"/>
      <c r="F3" s="312" t="s">
        <v>510</v>
      </c>
      <c r="G3" s="312"/>
      <c r="H3" s="312"/>
      <c r="I3" s="312" t="s">
        <v>511</v>
      </c>
      <c r="J3" s="312"/>
      <c r="K3" s="312"/>
      <c r="L3" s="312" t="s">
        <v>568</v>
      </c>
      <c r="M3" s="312"/>
      <c r="N3" s="312"/>
    </row>
    <row r="4" spans="1:14" ht="67.5" customHeight="1" x14ac:dyDescent="0.25">
      <c r="A4" s="289"/>
      <c r="B4" s="289"/>
      <c r="C4" s="262" t="s">
        <v>512</v>
      </c>
      <c r="D4" s="262" t="s">
        <v>521</v>
      </c>
      <c r="E4" s="262" t="s">
        <v>522</v>
      </c>
      <c r="F4" s="262" t="s">
        <v>512</v>
      </c>
      <c r="G4" s="262" t="s">
        <v>521</v>
      </c>
      <c r="H4" s="262" t="s">
        <v>522</v>
      </c>
      <c r="I4" s="262" t="s">
        <v>512</v>
      </c>
      <c r="J4" s="262" t="s">
        <v>521</v>
      </c>
      <c r="K4" s="262" t="s">
        <v>522</v>
      </c>
      <c r="L4" s="262" t="s">
        <v>512</v>
      </c>
      <c r="M4" s="262" t="s">
        <v>521</v>
      </c>
      <c r="N4" s="262" t="s">
        <v>522</v>
      </c>
    </row>
    <row r="5" spans="1:14" ht="23.25" customHeight="1" x14ac:dyDescent="0.25">
      <c r="A5" s="116"/>
      <c r="B5" s="116"/>
      <c r="C5" s="263" t="s">
        <v>489</v>
      </c>
      <c r="D5" s="263" t="s">
        <v>490</v>
      </c>
      <c r="E5" s="263" t="s">
        <v>491</v>
      </c>
      <c r="F5" s="263" t="s">
        <v>492</v>
      </c>
      <c r="G5" s="263" t="s">
        <v>493</v>
      </c>
      <c r="H5" s="263" t="s">
        <v>494</v>
      </c>
      <c r="I5" s="263" t="s">
        <v>495</v>
      </c>
      <c r="J5" s="263" t="s">
        <v>496</v>
      </c>
      <c r="K5" s="263" t="s">
        <v>497</v>
      </c>
      <c r="L5" s="263" t="s">
        <v>498</v>
      </c>
      <c r="M5" s="263" t="s">
        <v>499</v>
      </c>
      <c r="N5" s="263" t="s">
        <v>500</v>
      </c>
    </row>
    <row r="6" spans="1:14" ht="15.75" x14ac:dyDescent="0.25">
      <c r="A6" s="70"/>
      <c r="B6" s="71" t="str">
        <f>'2'!B7</f>
        <v>Среднего общего образования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.75" x14ac:dyDescent="0.25">
      <c r="A7" s="58"/>
      <c r="B7" s="59" t="str">
        <f>'2'!B8</f>
        <v>МОУ гимназия №1</v>
      </c>
      <c r="C7" s="256" t="s">
        <v>562</v>
      </c>
      <c r="D7" s="49">
        <v>192</v>
      </c>
      <c r="E7" s="49" t="s">
        <v>563</v>
      </c>
      <c r="F7" s="256" t="s">
        <v>564</v>
      </c>
      <c r="G7" s="49">
        <v>26</v>
      </c>
      <c r="H7" s="49" t="s">
        <v>565</v>
      </c>
      <c r="I7" s="256" t="s">
        <v>566</v>
      </c>
      <c r="J7" s="49">
        <v>87</v>
      </c>
      <c r="K7" s="49" t="s">
        <v>567</v>
      </c>
      <c r="L7" s="256" t="s">
        <v>569</v>
      </c>
      <c r="M7" s="49">
        <v>32</v>
      </c>
      <c r="N7" s="49" t="s">
        <v>565</v>
      </c>
    </row>
    <row r="8" spans="1:14" ht="16.5" customHeight="1" x14ac:dyDescent="0.25">
      <c r="A8" s="58"/>
      <c r="B8" s="59">
        <f>'2'!B9</f>
        <v>0</v>
      </c>
      <c r="C8" s="256"/>
      <c r="D8" s="49"/>
      <c r="E8" s="49"/>
      <c r="F8" s="256"/>
      <c r="G8" s="49"/>
      <c r="H8" s="49"/>
      <c r="I8" s="256"/>
      <c r="J8" s="49"/>
      <c r="K8" s="49"/>
      <c r="L8" s="256"/>
      <c r="M8" s="49"/>
      <c r="N8" s="49"/>
    </row>
    <row r="9" spans="1:14" ht="15.75" x14ac:dyDescent="0.25">
      <c r="A9" s="58"/>
      <c r="B9" s="59">
        <f>'2'!B10</f>
        <v>0</v>
      </c>
      <c r="C9" s="256"/>
      <c r="D9" s="49"/>
      <c r="E9" s="49"/>
      <c r="F9" s="256"/>
      <c r="G9" s="49"/>
      <c r="H9" s="49"/>
      <c r="I9" s="256"/>
      <c r="J9" s="49"/>
      <c r="K9" s="49"/>
      <c r="L9" s="256"/>
      <c r="M9" s="49"/>
      <c r="N9" s="49"/>
    </row>
    <row r="10" spans="1:14" ht="15.75" x14ac:dyDescent="0.25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5.75" x14ac:dyDescent="0.25">
      <c r="A11" s="58"/>
      <c r="B11" s="59">
        <f>'2'!B12</f>
        <v>0</v>
      </c>
      <c r="C11" s="256"/>
      <c r="D11" s="49"/>
      <c r="E11" s="49"/>
      <c r="F11" s="256"/>
      <c r="G11" s="49"/>
      <c r="H11" s="49"/>
      <c r="I11" s="256"/>
      <c r="J11" s="49"/>
      <c r="K11" s="49"/>
      <c r="L11" s="256"/>
      <c r="M11" s="49"/>
      <c r="N11" s="49"/>
    </row>
    <row r="12" spans="1:14" ht="15.75" x14ac:dyDescent="0.25">
      <c r="A12" s="58"/>
      <c r="B12" s="59">
        <f>'2'!B13</f>
        <v>0</v>
      </c>
      <c r="C12" s="256"/>
      <c r="D12" s="49"/>
      <c r="E12" s="49"/>
      <c r="F12" s="256"/>
      <c r="G12" s="49"/>
      <c r="H12" s="49"/>
      <c r="I12" s="256"/>
      <c r="J12" s="49"/>
      <c r="K12" s="49"/>
      <c r="L12" s="256"/>
      <c r="M12" s="49"/>
      <c r="N12" s="49"/>
    </row>
    <row r="13" spans="1:14" ht="15.75" x14ac:dyDescent="0.25">
      <c r="A13" s="58"/>
      <c r="B13" s="59">
        <f>'2'!B14</f>
        <v>0</v>
      </c>
      <c r="C13" s="256"/>
      <c r="D13" s="49"/>
      <c r="E13" s="49"/>
      <c r="F13" s="256"/>
      <c r="G13" s="49"/>
      <c r="H13" s="49"/>
      <c r="I13" s="256"/>
      <c r="J13" s="49"/>
      <c r="K13" s="49"/>
      <c r="L13" s="256"/>
      <c r="M13" s="49"/>
      <c r="N13" s="49"/>
    </row>
    <row r="14" spans="1:14" ht="15.75" x14ac:dyDescent="0.25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15.75" x14ac:dyDescent="0.25">
      <c r="A15" s="58"/>
      <c r="B15" s="59">
        <f>'2'!B16</f>
        <v>0</v>
      </c>
      <c r="C15" s="256"/>
      <c r="D15" s="49"/>
      <c r="E15" s="49"/>
      <c r="F15" s="256"/>
      <c r="G15" s="49"/>
      <c r="H15" s="49"/>
      <c r="I15" s="256"/>
      <c r="J15" s="49"/>
      <c r="K15" s="49"/>
      <c r="L15" s="256"/>
      <c r="M15" s="49"/>
      <c r="N15" s="49"/>
    </row>
    <row r="16" spans="1:14" ht="15.75" x14ac:dyDescent="0.25">
      <c r="A16" s="58"/>
      <c r="B16" s="59">
        <f>'2'!B17</f>
        <v>0</v>
      </c>
      <c r="C16" s="256"/>
      <c r="D16" s="49"/>
      <c r="E16" s="49"/>
      <c r="F16" s="256"/>
      <c r="G16" s="49"/>
      <c r="H16" s="49"/>
      <c r="I16" s="256"/>
      <c r="J16" s="49"/>
      <c r="K16" s="49"/>
      <c r="L16" s="256"/>
      <c r="M16" s="49"/>
      <c r="N16" s="49"/>
    </row>
    <row r="17" spans="1:14" ht="15.75" x14ac:dyDescent="0.25">
      <c r="A17" s="58"/>
      <c r="B17" s="59">
        <f>'2'!B18</f>
        <v>0</v>
      </c>
      <c r="C17" s="256"/>
      <c r="D17" s="49"/>
      <c r="E17" s="49"/>
      <c r="F17" s="256"/>
      <c r="G17" s="49"/>
      <c r="H17" s="49"/>
      <c r="I17" s="256"/>
      <c r="J17" s="49"/>
      <c r="K17" s="49"/>
      <c r="L17" s="256"/>
      <c r="M17" s="49"/>
      <c r="N17" s="49"/>
    </row>
    <row r="18" spans="1:14" ht="30.75" x14ac:dyDescent="0.25">
      <c r="A18" s="62"/>
      <c r="B18" s="68" t="str">
        <f>'2'!B19</f>
        <v>ИТОГО в общеобразовательных организациях: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</row>
    <row r="19" spans="1:14" ht="30.75" x14ac:dyDescent="0.25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75" x14ac:dyDescent="0.25">
      <c r="A20" s="60"/>
      <c r="B20" s="59">
        <f>'2'!B21</f>
        <v>0</v>
      </c>
      <c r="C20" s="256"/>
      <c r="D20" s="49"/>
      <c r="E20" s="49"/>
      <c r="F20" s="256"/>
      <c r="G20" s="49"/>
      <c r="H20" s="49"/>
      <c r="I20" s="256"/>
      <c r="J20" s="49"/>
      <c r="K20" s="49"/>
      <c r="L20" s="256"/>
      <c r="M20" s="49"/>
      <c r="N20" s="49"/>
    </row>
    <row r="21" spans="1:14" ht="15.75" x14ac:dyDescent="0.25">
      <c r="A21" s="58"/>
      <c r="B21" s="59">
        <f>'2'!B22</f>
        <v>0</v>
      </c>
      <c r="C21" s="256"/>
      <c r="D21" s="49"/>
      <c r="E21" s="49"/>
      <c r="F21" s="256"/>
      <c r="G21" s="49"/>
      <c r="H21" s="49"/>
      <c r="I21" s="256"/>
      <c r="J21" s="49"/>
      <c r="K21" s="49"/>
      <c r="L21" s="256"/>
      <c r="M21" s="49"/>
      <c r="N21" s="49"/>
    </row>
    <row r="22" spans="1:14" ht="15.75" x14ac:dyDescent="0.25">
      <c r="A22" s="58"/>
      <c r="B22" s="59">
        <f>'2'!B23</f>
        <v>0</v>
      </c>
      <c r="C22" s="256"/>
      <c r="D22" s="49"/>
      <c r="E22" s="49"/>
      <c r="F22" s="256"/>
      <c r="G22" s="49"/>
      <c r="H22" s="49"/>
      <c r="I22" s="256"/>
      <c r="J22" s="49"/>
      <c r="K22" s="49"/>
      <c r="L22" s="256"/>
      <c r="M22" s="49"/>
      <c r="N22" s="49"/>
    </row>
    <row r="23" spans="1:14" ht="30.75" x14ac:dyDescent="0.25">
      <c r="A23" s="65"/>
      <c r="B23" s="68" t="str">
        <f>'2'!B24</f>
        <v>ИТОГО в вечерних (сменных) общеобразовательных организациях: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14" ht="15.75" x14ac:dyDescent="0.25">
      <c r="A24" s="66"/>
      <c r="B24" s="68" t="str">
        <f>'2'!B25</f>
        <v>ВСЕГО: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</row>
    <row r="25" spans="1:14" x14ac:dyDescent="0.25">
      <c r="A25" s="37"/>
      <c r="B25" s="44"/>
    </row>
    <row r="26" spans="1:14" x14ac:dyDescent="0.25">
      <c r="B26" s="265"/>
    </row>
    <row r="27" spans="1:14" ht="15.75" x14ac:dyDescent="0.25">
      <c r="A27" s="173" t="s">
        <v>181</v>
      </c>
      <c r="B27" s="265"/>
    </row>
    <row r="28" spans="1:14" ht="78.75" customHeight="1" x14ac:dyDescent="0.25">
      <c r="A28" s="337" t="s">
        <v>448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</row>
    <row r="29" spans="1:14" ht="42" customHeight="1" x14ac:dyDescent="0.25">
      <c r="A29" s="337" t="s">
        <v>446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</row>
    <row r="30" spans="1:14" ht="31.5" customHeight="1" x14ac:dyDescent="0.25">
      <c r="A30" s="337" t="s">
        <v>447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</row>
    <row r="31" spans="1:14" ht="24" customHeight="1" x14ac:dyDescent="0.25">
      <c r="A31" s="338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</row>
    <row r="32" spans="1:14" ht="15.75" x14ac:dyDescent="0.25">
      <c r="A32" s="174"/>
      <c r="B32" s="264"/>
    </row>
    <row r="33" spans="1:1" ht="15.75" x14ac:dyDescent="0.25">
      <c r="A33" s="175" t="s">
        <v>179</v>
      </c>
    </row>
    <row r="35" spans="1:1" x14ac:dyDescent="0.25">
      <c r="A35" s="50" t="s">
        <v>206</v>
      </c>
    </row>
  </sheetData>
  <mergeCells count="11">
    <mergeCell ref="A28:N28"/>
    <mergeCell ref="A29:N29"/>
    <mergeCell ref="A30:N30"/>
    <mergeCell ref="A31:N31"/>
    <mergeCell ref="A1:N1"/>
    <mergeCell ref="A3:A4"/>
    <mergeCell ref="B3:B4"/>
    <mergeCell ref="C3:E3"/>
    <mergeCell ref="F3:H3"/>
    <mergeCell ref="I3:K3"/>
    <mergeCell ref="L3:N3"/>
  </mergeCells>
  <pageMargins left="0.25" right="0.25" top="0.75" bottom="0.75" header="0.3" footer="0.3"/>
  <pageSetup paperSize="9" scale="46" orientation="landscape" r:id="rId1"/>
  <rowBreaks count="1" manualBreakCount="1">
    <brk id="25" max="16383" man="1"/>
  </rowBreaks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view="pageBreakPreview" zoomScaleNormal="70" zoomScaleSheetLayoutView="100" workbookViewId="0">
      <selection activeCell="M8" sqref="M8"/>
    </sheetView>
  </sheetViews>
  <sheetFormatPr defaultRowHeight="15" x14ac:dyDescent="0.25"/>
  <cols>
    <col min="1" max="1" width="4.7109375" style="21" customWidth="1"/>
    <col min="2" max="2" width="42.140625" style="21" customWidth="1"/>
    <col min="3" max="3" width="24.7109375" style="1" customWidth="1"/>
    <col min="4" max="4" width="16.28515625" style="1" customWidth="1"/>
    <col min="5" max="5" width="24" style="1" customWidth="1"/>
    <col min="6" max="6" width="24.7109375" style="1" customWidth="1"/>
    <col min="7" max="7" width="16.28515625" style="1" customWidth="1"/>
    <col min="8" max="8" width="23.42578125" style="1" customWidth="1"/>
    <col min="9" max="9" width="24.7109375" style="1" customWidth="1"/>
    <col min="10" max="10" width="16.28515625" style="1" customWidth="1"/>
    <col min="11" max="11" width="22.5703125" style="1" customWidth="1"/>
    <col min="12" max="12" width="24.7109375" style="1" customWidth="1"/>
    <col min="13" max="13" width="16.28515625" style="1" customWidth="1"/>
    <col min="14" max="14" width="24.28515625" style="1" customWidth="1"/>
    <col min="15" max="16" width="9.140625" style="1"/>
    <col min="28" max="16384" width="9.140625" style="1"/>
  </cols>
  <sheetData>
    <row r="1" spans="1:14" ht="26.25" customHeight="1" x14ac:dyDescent="0.25">
      <c r="A1" s="293" t="s">
        <v>488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s="148" customFormat="1" ht="15.75" x14ac:dyDescent="0.2">
      <c r="A2" s="210"/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20.25" customHeight="1" x14ac:dyDescent="0.25">
      <c r="A3" s="289" t="s">
        <v>219</v>
      </c>
      <c r="B3" s="289" t="s">
        <v>207</v>
      </c>
      <c r="C3" s="312" t="s">
        <v>570</v>
      </c>
      <c r="D3" s="312"/>
      <c r="E3" s="312"/>
      <c r="F3" s="312" t="s">
        <v>571</v>
      </c>
      <c r="G3" s="312"/>
      <c r="H3" s="312"/>
      <c r="I3" s="312" t="s">
        <v>572</v>
      </c>
      <c r="J3" s="312"/>
      <c r="K3" s="312"/>
      <c r="L3" s="312" t="s">
        <v>573</v>
      </c>
      <c r="M3" s="312"/>
      <c r="N3" s="312"/>
    </row>
    <row r="4" spans="1:14" ht="67.5" customHeight="1" x14ac:dyDescent="0.25">
      <c r="A4" s="289"/>
      <c r="B4" s="289"/>
      <c r="C4" s="269" t="s">
        <v>512</v>
      </c>
      <c r="D4" s="269" t="s">
        <v>521</v>
      </c>
      <c r="E4" s="269" t="s">
        <v>522</v>
      </c>
      <c r="F4" s="269" t="s">
        <v>512</v>
      </c>
      <c r="G4" s="269" t="s">
        <v>521</v>
      </c>
      <c r="H4" s="269" t="s">
        <v>522</v>
      </c>
      <c r="I4" s="269" t="s">
        <v>512</v>
      </c>
      <c r="J4" s="269" t="s">
        <v>521</v>
      </c>
      <c r="K4" s="269" t="s">
        <v>522</v>
      </c>
      <c r="L4" s="269" t="s">
        <v>512</v>
      </c>
      <c r="M4" s="269" t="s">
        <v>521</v>
      </c>
      <c r="N4" s="269" t="s">
        <v>522</v>
      </c>
    </row>
    <row r="5" spans="1:14" ht="23.25" customHeight="1" x14ac:dyDescent="0.25">
      <c r="A5" s="116"/>
      <c r="B5" s="116"/>
      <c r="C5" s="270" t="s">
        <v>489</v>
      </c>
      <c r="D5" s="270" t="s">
        <v>490</v>
      </c>
      <c r="E5" s="270" t="s">
        <v>491</v>
      </c>
      <c r="F5" s="270" t="s">
        <v>492</v>
      </c>
      <c r="G5" s="270" t="s">
        <v>493</v>
      </c>
      <c r="H5" s="270" t="s">
        <v>494</v>
      </c>
      <c r="I5" s="270" t="s">
        <v>495</v>
      </c>
      <c r="J5" s="270" t="s">
        <v>496</v>
      </c>
      <c r="K5" s="270" t="s">
        <v>497</v>
      </c>
      <c r="L5" s="270" t="s">
        <v>498</v>
      </c>
      <c r="M5" s="270" t="s">
        <v>499</v>
      </c>
      <c r="N5" s="270" t="s">
        <v>500</v>
      </c>
    </row>
    <row r="6" spans="1:14" ht="15.75" x14ac:dyDescent="0.25">
      <c r="A6" s="70"/>
      <c r="B6" s="71" t="str">
        <f>'2'!B7</f>
        <v>Среднего общего образования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.75" x14ac:dyDescent="0.25">
      <c r="A7" s="58"/>
      <c r="B7" s="59" t="str">
        <f>'2'!B8</f>
        <v>МОУ гимназия №1</v>
      </c>
      <c r="C7" s="256" t="s">
        <v>574</v>
      </c>
      <c r="D7" s="49">
        <v>32</v>
      </c>
      <c r="E7" s="49" t="s">
        <v>565</v>
      </c>
      <c r="F7" s="256" t="s">
        <v>575</v>
      </c>
      <c r="G7" s="49">
        <v>12</v>
      </c>
      <c r="H7" s="49" t="s">
        <v>576</v>
      </c>
      <c r="I7" s="256" t="s">
        <v>577</v>
      </c>
      <c r="J7" s="49">
        <v>10</v>
      </c>
      <c r="K7" s="49" t="s">
        <v>565</v>
      </c>
      <c r="L7" s="256" t="s">
        <v>578</v>
      </c>
      <c r="M7" s="49">
        <v>4</v>
      </c>
      <c r="N7" s="49" t="s">
        <v>576</v>
      </c>
    </row>
    <row r="8" spans="1:14" ht="16.5" customHeight="1" x14ac:dyDescent="0.25">
      <c r="A8" s="58"/>
      <c r="B8" s="59">
        <f>'2'!B9</f>
        <v>0</v>
      </c>
      <c r="C8" s="256"/>
      <c r="D8" s="49"/>
      <c r="E8" s="49"/>
      <c r="F8" s="256"/>
      <c r="G8" s="49"/>
      <c r="H8" s="49"/>
      <c r="I8" s="256"/>
      <c r="J8" s="49"/>
      <c r="K8" s="49"/>
      <c r="L8" s="256"/>
      <c r="M8" s="49"/>
      <c r="N8" s="49"/>
    </row>
    <row r="9" spans="1:14" ht="15.75" x14ac:dyDescent="0.25">
      <c r="A9" s="58"/>
      <c r="B9" s="59">
        <f>'2'!B10</f>
        <v>0</v>
      </c>
      <c r="C9" s="256"/>
      <c r="D9" s="49"/>
      <c r="E9" s="49"/>
      <c r="F9" s="256"/>
      <c r="G9" s="49"/>
      <c r="H9" s="49"/>
      <c r="I9" s="256"/>
      <c r="J9" s="49"/>
      <c r="K9" s="49"/>
      <c r="L9" s="256"/>
      <c r="M9" s="49"/>
      <c r="N9" s="49"/>
    </row>
    <row r="10" spans="1:14" ht="15.75" x14ac:dyDescent="0.25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5.75" x14ac:dyDescent="0.25">
      <c r="A11" s="58"/>
      <c r="B11" s="59">
        <f>'2'!B12</f>
        <v>0</v>
      </c>
      <c r="C11" s="256"/>
      <c r="D11" s="49"/>
      <c r="E11" s="49"/>
      <c r="F11" s="256"/>
      <c r="G11" s="49"/>
      <c r="H11" s="49"/>
      <c r="I11" s="256"/>
      <c r="J11" s="49"/>
      <c r="K11" s="49"/>
      <c r="L11" s="256"/>
      <c r="M11" s="49"/>
      <c r="N11" s="49"/>
    </row>
    <row r="12" spans="1:14" ht="15.75" x14ac:dyDescent="0.25">
      <c r="A12" s="58"/>
      <c r="B12" s="59">
        <f>'2'!B13</f>
        <v>0</v>
      </c>
      <c r="C12" s="256"/>
      <c r="D12" s="49"/>
      <c r="E12" s="49"/>
      <c r="F12" s="256"/>
      <c r="G12" s="49"/>
      <c r="H12" s="49"/>
      <c r="I12" s="256"/>
      <c r="J12" s="49"/>
      <c r="K12" s="49"/>
      <c r="L12" s="256"/>
      <c r="M12" s="49"/>
      <c r="N12" s="49"/>
    </row>
    <row r="13" spans="1:14" ht="15.75" x14ac:dyDescent="0.25">
      <c r="A13" s="58"/>
      <c r="B13" s="59">
        <f>'2'!B14</f>
        <v>0</v>
      </c>
      <c r="C13" s="256"/>
      <c r="D13" s="49"/>
      <c r="E13" s="49"/>
      <c r="F13" s="256"/>
      <c r="G13" s="49"/>
      <c r="H13" s="49"/>
      <c r="I13" s="256"/>
      <c r="J13" s="49"/>
      <c r="K13" s="49"/>
      <c r="L13" s="256"/>
      <c r="M13" s="49"/>
      <c r="N13" s="49"/>
    </row>
    <row r="14" spans="1:14" ht="15.75" x14ac:dyDescent="0.25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15.75" x14ac:dyDescent="0.25">
      <c r="A15" s="58"/>
      <c r="B15" s="59">
        <f>'2'!B16</f>
        <v>0</v>
      </c>
      <c r="C15" s="256"/>
      <c r="D15" s="49"/>
      <c r="E15" s="49"/>
      <c r="F15" s="256"/>
      <c r="G15" s="49"/>
      <c r="H15" s="49"/>
      <c r="I15" s="256"/>
      <c r="J15" s="49"/>
      <c r="K15" s="49"/>
      <c r="L15" s="256"/>
      <c r="M15" s="49"/>
      <c r="N15" s="49"/>
    </row>
    <row r="16" spans="1:14" ht="15.75" x14ac:dyDescent="0.25">
      <c r="A16" s="58"/>
      <c r="B16" s="59">
        <f>'2'!B17</f>
        <v>0</v>
      </c>
      <c r="C16" s="256"/>
      <c r="D16" s="49"/>
      <c r="E16" s="49"/>
      <c r="F16" s="256"/>
      <c r="G16" s="49"/>
      <c r="H16" s="49"/>
      <c r="I16" s="256"/>
      <c r="J16" s="49"/>
      <c r="K16" s="49"/>
      <c r="L16" s="256"/>
      <c r="M16" s="49"/>
      <c r="N16" s="49"/>
    </row>
    <row r="17" spans="1:14" ht="15.75" x14ac:dyDescent="0.25">
      <c r="A17" s="58"/>
      <c r="B17" s="59">
        <f>'2'!B18</f>
        <v>0</v>
      </c>
      <c r="C17" s="256"/>
      <c r="D17" s="49"/>
      <c r="E17" s="49"/>
      <c r="F17" s="256"/>
      <c r="G17" s="49"/>
      <c r="H17" s="49"/>
      <c r="I17" s="256"/>
      <c r="J17" s="49"/>
      <c r="K17" s="49"/>
      <c r="L17" s="256"/>
      <c r="M17" s="49"/>
      <c r="N17" s="49"/>
    </row>
    <row r="18" spans="1:14" ht="30.75" x14ac:dyDescent="0.25">
      <c r="A18" s="62"/>
      <c r="B18" s="68" t="str">
        <f>'2'!B19</f>
        <v>ИТОГО в общеобразовательных организациях: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</row>
    <row r="19" spans="1:14" ht="30.75" x14ac:dyDescent="0.25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75" x14ac:dyDescent="0.25">
      <c r="A20" s="60"/>
      <c r="B20" s="59">
        <f>'2'!B21</f>
        <v>0</v>
      </c>
      <c r="C20" s="256"/>
      <c r="D20" s="49"/>
      <c r="E20" s="49"/>
      <c r="F20" s="256"/>
      <c r="G20" s="49"/>
      <c r="H20" s="49"/>
      <c r="I20" s="256"/>
      <c r="J20" s="49"/>
      <c r="K20" s="49"/>
      <c r="L20" s="256"/>
      <c r="M20" s="49"/>
      <c r="N20" s="49"/>
    </row>
    <row r="21" spans="1:14" ht="15.75" x14ac:dyDescent="0.25">
      <c r="A21" s="58"/>
      <c r="B21" s="59">
        <f>'2'!B22</f>
        <v>0</v>
      </c>
      <c r="C21" s="256"/>
      <c r="D21" s="49"/>
      <c r="E21" s="49"/>
      <c r="F21" s="256"/>
      <c r="G21" s="49"/>
      <c r="H21" s="49"/>
      <c r="I21" s="256"/>
      <c r="J21" s="49"/>
      <c r="K21" s="49"/>
      <c r="L21" s="256"/>
      <c r="M21" s="49"/>
      <c r="N21" s="49"/>
    </row>
    <row r="22" spans="1:14" ht="15.75" x14ac:dyDescent="0.25">
      <c r="A22" s="58"/>
      <c r="B22" s="59">
        <f>'2'!B23</f>
        <v>0</v>
      </c>
      <c r="C22" s="256"/>
      <c r="D22" s="49"/>
      <c r="E22" s="49"/>
      <c r="F22" s="256"/>
      <c r="G22" s="49"/>
      <c r="H22" s="49"/>
      <c r="I22" s="256"/>
      <c r="J22" s="49"/>
      <c r="K22" s="49"/>
      <c r="L22" s="256"/>
      <c r="M22" s="49"/>
      <c r="N22" s="49"/>
    </row>
    <row r="23" spans="1:14" ht="30.75" x14ac:dyDescent="0.25">
      <c r="A23" s="65"/>
      <c r="B23" s="68" t="str">
        <f>'2'!B24</f>
        <v>ИТОГО в вечерних (сменных) общеобразовательных организациях: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14" ht="15.75" x14ac:dyDescent="0.25">
      <c r="A24" s="66"/>
      <c r="B24" s="68" t="str">
        <f>'2'!B25</f>
        <v>ВСЕГО: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</row>
    <row r="25" spans="1:14" x14ac:dyDescent="0.25">
      <c r="A25" s="37"/>
      <c r="B25" s="44"/>
    </row>
    <row r="26" spans="1:14" x14ac:dyDescent="0.25">
      <c r="B26" s="272"/>
    </row>
    <row r="27" spans="1:14" ht="15.75" x14ac:dyDescent="0.25">
      <c r="A27" s="173" t="s">
        <v>181</v>
      </c>
      <c r="B27" s="272"/>
    </row>
    <row r="28" spans="1:14" ht="78.75" customHeight="1" x14ac:dyDescent="0.25">
      <c r="A28" s="337" t="s">
        <v>448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</row>
    <row r="29" spans="1:14" ht="42" customHeight="1" x14ac:dyDescent="0.25">
      <c r="A29" s="337" t="s">
        <v>446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</row>
    <row r="30" spans="1:14" ht="31.5" customHeight="1" x14ac:dyDescent="0.25">
      <c r="A30" s="337" t="s">
        <v>447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</row>
    <row r="31" spans="1:14" ht="24" customHeight="1" x14ac:dyDescent="0.25">
      <c r="A31" s="338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</row>
    <row r="32" spans="1:14" ht="15.75" x14ac:dyDescent="0.25">
      <c r="A32" s="174"/>
      <c r="B32" s="271"/>
    </row>
    <row r="33" spans="1:1" ht="15.75" x14ac:dyDescent="0.25">
      <c r="A33" s="175" t="s">
        <v>179</v>
      </c>
    </row>
    <row r="35" spans="1:1" x14ac:dyDescent="0.25">
      <c r="A35" s="50" t="s">
        <v>206</v>
      </c>
    </row>
  </sheetData>
  <mergeCells count="11">
    <mergeCell ref="A28:N28"/>
    <mergeCell ref="A29:N29"/>
    <mergeCell ref="A30:N30"/>
    <mergeCell ref="A31:N31"/>
    <mergeCell ref="A1:N1"/>
    <mergeCell ref="A3:A4"/>
    <mergeCell ref="B3:B4"/>
    <mergeCell ref="C3:E3"/>
    <mergeCell ref="F3:H3"/>
    <mergeCell ref="I3:K3"/>
    <mergeCell ref="L3:N3"/>
  </mergeCells>
  <pageMargins left="0.25" right="0.25" top="0.75" bottom="0.75" header="0.3" footer="0.3"/>
  <pageSetup paperSize="9" scale="46" orientation="landscape" r:id="rId1"/>
  <rowBreaks count="1" manualBreakCount="1">
    <brk id="25" max="16383" man="1"/>
  </rowBreaks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Normal="70" zoomScaleSheetLayoutView="100" workbookViewId="0">
      <selection activeCell="J9" sqref="J9"/>
    </sheetView>
  </sheetViews>
  <sheetFormatPr defaultColWidth="8.85546875" defaultRowHeight="12.75" x14ac:dyDescent="0.2"/>
  <cols>
    <col min="1" max="1" width="5.42578125" style="21" customWidth="1"/>
    <col min="2" max="2" width="39.5703125" style="21" customWidth="1"/>
    <col min="3" max="3" width="19.140625" style="21" customWidth="1"/>
    <col min="4" max="6" width="29" style="21" customWidth="1"/>
    <col min="7" max="7" width="20.140625" style="21" customWidth="1"/>
    <col min="8" max="9" width="29.42578125" style="21" customWidth="1"/>
    <col min="10" max="10" width="28.28515625" style="21" customWidth="1"/>
    <col min="11" max="11" width="4.42578125" style="21" customWidth="1"/>
    <col min="12" max="12" width="2.7109375" style="21" customWidth="1"/>
    <col min="13" max="16384" width="8.85546875" style="21"/>
  </cols>
  <sheetData>
    <row r="1" spans="1:12" s="25" customFormat="1" ht="29.45" customHeight="1" x14ac:dyDescent="0.2">
      <c r="A1" s="348" t="s">
        <v>353</v>
      </c>
      <c r="B1" s="348"/>
      <c r="C1" s="348"/>
      <c r="D1" s="348"/>
      <c r="E1" s="348"/>
      <c r="F1" s="348"/>
      <c r="G1" s="348"/>
      <c r="H1" s="348"/>
      <c r="I1" s="348"/>
      <c r="J1" s="348"/>
      <c r="K1" s="233"/>
      <c r="L1" s="233"/>
    </row>
    <row r="2" spans="1:12" ht="1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2" ht="1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2" ht="30.6" customHeight="1" x14ac:dyDescent="0.2">
      <c r="A4" s="289" t="s">
        <v>219</v>
      </c>
      <c r="B4" s="313" t="s">
        <v>207</v>
      </c>
      <c r="C4" s="349" t="s">
        <v>347</v>
      </c>
      <c r="D4" s="350"/>
      <c r="E4" s="350"/>
      <c r="F4" s="351"/>
      <c r="G4" s="312" t="s">
        <v>348</v>
      </c>
      <c r="H4" s="312"/>
      <c r="I4" s="312"/>
      <c r="J4" s="312"/>
      <c r="K4" s="234"/>
    </row>
    <row r="5" spans="1:12" ht="147" customHeight="1" x14ac:dyDescent="0.2">
      <c r="A5" s="289"/>
      <c r="B5" s="314"/>
      <c r="C5" s="215" t="s">
        <v>349</v>
      </c>
      <c r="D5" s="215" t="s">
        <v>350</v>
      </c>
      <c r="E5" s="215" t="s">
        <v>351</v>
      </c>
      <c r="F5" s="215" t="s">
        <v>352</v>
      </c>
      <c r="G5" s="215" t="s">
        <v>349</v>
      </c>
      <c r="H5" s="215" t="s">
        <v>350</v>
      </c>
      <c r="I5" s="215" t="s">
        <v>351</v>
      </c>
      <c r="J5" s="215" t="s">
        <v>352</v>
      </c>
    </row>
    <row r="6" spans="1:12" ht="15.75" x14ac:dyDescent="0.25">
      <c r="A6" s="235"/>
      <c r="B6" s="146"/>
      <c r="C6" s="149" t="s">
        <v>70</v>
      </c>
      <c r="D6" s="149" t="s">
        <v>131</v>
      </c>
      <c r="E6" s="149" t="s">
        <v>71</v>
      </c>
      <c r="F6" s="149" t="s">
        <v>72</v>
      </c>
      <c r="G6" s="149" t="s">
        <v>354</v>
      </c>
      <c r="H6" s="149" t="s">
        <v>355</v>
      </c>
      <c r="I6" s="149" t="s">
        <v>356</v>
      </c>
      <c r="J6" s="149" t="s">
        <v>357</v>
      </c>
    </row>
    <row r="7" spans="1:12" ht="18" customHeight="1" x14ac:dyDescent="0.2">
      <c r="A7" s="70"/>
      <c r="B7" s="71" t="str">
        <f>'2'!B7</f>
        <v>Среднего общего образования</v>
      </c>
      <c r="C7" s="61"/>
      <c r="D7" s="61"/>
      <c r="E7" s="61"/>
      <c r="F7" s="61"/>
      <c r="G7" s="61"/>
      <c r="H7" s="61"/>
      <c r="I7" s="61"/>
      <c r="J7" s="61"/>
    </row>
    <row r="8" spans="1:12" ht="15" x14ac:dyDescent="0.2">
      <c r="A8" s="58"/>
      <c r="B8" s="59" t="str">
        <f>'2'!B8</f>
        <v>МОУ гимназия №1</v>
      </c>
      <c r="C8" s="49">
        <v>566</v>
      </c>
      <c r="D8" s="49">
        <v>397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2" ht="15" x14ac:dyDescent="0.2">
      <c r="A9" s="58"/>
      <c r="B9" s="59">
        <f>'2'!B9</f>
        <v>0</v>
      </c>
      <c r="C9" s="49"/>
      <c r="D9" s="49"/>
      <c r="E9" s="49"/>
      <c r="F9" s="49"/>
      <c r="G9" s="49"/>
      <c r="H9" s="49"/>
      <c r="I9" s="49"/>
      <c r="J9" s="49"/>
    </row>
    <row r="10" spans="1:12" ht="15" x14ac:dyDescent="0.2">
      <c r="A10" s="58"/>
      <c r="B10" s="59">
        <f>'2'!B10</f>
        <v>0</v>
      </c>
      <c r="C10" s="49"/>
      <c r="D10" s="49"/>
      <c r="E10" s="49"/>
      <c r="F10" s="49"/>
      <c r="G10" s="49"/>
      <c r="H10" s="49"/>
      <c r="I10" s="49"/>
      <c r="J10" s="49"/>
    </row>
    <row r="11" spans="1:12" ht="15.75" customHeight="1" x14ac:dyDescent="0.2">
      <c r="A11" s="70"/>
      <c r="B11" s="71" t="str">
        <f>'2'!B11</f>
        <v>Основного общего образования</v>
      </c>
      <c r="C11" s="61"/>
      <c r="D11" s="61"/>
      <c r="E11" s="61"/>
      <c r="F11" s="61"/>
      <c r="G11" s="61"/>
      <c r="H11" s="61"/>
      <c r="I11" s="61"/>
      <c r="J11" s="61"/>
    </row>
    <row r="12" spans="1:12" ht="15" x14ac:dyDescent="0.2">
      <c r="A12" s="58"/>
      <c r="B12" s="59">
        <f>'2'!B12</f>
        <v>0</v>
      </c>
      <c r="C12" s="49"/>
      <c r="D12" s="49"/>
      <c r="E12" s="49"/>
      <c r="F12" s="49"/>
      <c r="G12" s="49"/>
      <c r="H12" s="49"/>
      <c r="I12" s="49"/>
      <c r="J12" s="49"/>
    </row>
    <row r="13" spans="1:12" ht="15" x14ac:dyDescent="0.2">
      <c r="A13" s="58"/>
      <c r="B13" s="59">
        <f>'2'!B13</f>
        <v>0</v>
      </c>
      <c r="C13" s="49"/>
      <c r="D13" s="49"/>
      <c r="E13" s="49"/>
      <c r="F13" s="49"/>
      <c r="G13" s="49"/>
      <c r="H13" s="49"/>
      <c r="I13" s="49"/>
      <c r="J13" s="49"/>
    </row>
    <row r="14" spans="1:12" ht="15" x14ac:dyDescent="0.2">
      <c r="A14" s="58"/>
      <c r="B14" s="59">
        <f>'2'!B14</f>
        <v>0</v>
      </c>
      <c r="C14" s="49"/>
      <c r="D14" s="49"/>
      <c r="E14" s="49"/>
      <c r="F14" s="49"/>
      <c r="G14" s="49"/>
      <c r="H14" s="49"/>
      <c r="I14" s="49"/>
      <c r="J14" s="49"/>
    </row>
    <row r="15" spans="1:12" ht="18" customHeight="1" x14ac:dyDescent="0.2">
      <c r="A15" s="70"/>
      <c r="B15" s="71" t="str">
        <f>'2'!B15</f>
        <v>Начального общего образования</v>
      </c>
      <c r="C15" s="61"/>
      <c r="D15" s="61"/>
      <c r="E15" s="61"/>
      <c r="F15" s="61"/>
      <c r="G15" s="61"/>
      <c r="H15" s="61"/>
      <c r="I15" s="61"/>
      <c r="J15" s="61"/>
    </row>
    <row r="16" spans="1:12" ht="15" x14ac:dyDescent="0.2">
      <c r="A16" s="58"/>
      <c r="B16" s="59">
        <f>'2'!B16</f>
        <v>0</v>
      </c>
      <c r="C16" s="49"/>
      <c r="D16" s="49"/>
      <c r="E16" s="49"/>
      <c r="F16" s="49"/>
      <c r="G16" s="49"/>
      <c r="H16" s="49"/>
      <c r="I16" s="49"/>
      <c r="J16" s="49"/>
    </row>
    <row r="17" spans="1:10" ht="15" x14ac:dyDescent="0.2">
      <c r="A17" s="58"/>
      <c r="B17" s="59">
        <f>'2'!B17</f>
        <v>0</v>
      </c>
      <c r="C17" s="49"/>
      <c r="D17" s="49"/>
      <c r="E17" s="49"/>
      <c r="F17" s="49"/>
      <c r="G17" s="49"/>
      <c r="H17" s="49"/>
      <c r="I17" s="49"/>
      <c r="J17" s="49"/>
    </row>
    <row r="18" spans="1:10" ht="15" x14ac:dyDescent="0.2">
      <c r="A18" s="58"/>
      <c r="B18" s="59">
        <f>'2'!B18</f>
        <v>0</v>
      </c>
      <c r="C18" s="49"/>
      <c r="D18" s="49"/>
      <c r="E18" s="49"/>
      <c r="F18" s="49"/>
      <c r="G18" s="49"/>
      <c r="H18" s="49"/>
      <c r="I18" s="49"/>
      <c r="J18" s="49"/>
    </row>
    <row r="19" spans="1:10" ht="37.5" customHeight="1" x14ac:dyDescent="0.2">
      <c r="A19" s="125"/>
      <c r="B19" s="68" t="str">
        <f>'2'!B19</f>
        <v>ИТОГО в общеобразовательных организациях:</v>
      </c>
      <c r="C19" s="69">
        <f t="shared" ref="C19:J19" si="0">SUM(C8:C10,C12:C14,C16:C18)</f>
        <v>566</v>
      </c>
      <c r="D19" s="69">
        <f t="shared" si="0"/>
        <v>397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</row>
    <row r="20" spans="1:10" ht="47.25" customHeight="1" x14ac:dyDescent="0.2">
      <c r="A20" s="128"/>
      <c r="B20" s="71" t="str">
        <f>'2'!B20</f>
        <v>Вечерние (сменные) общеобразовательные организации</v>
      </c>
      <c r="C20" s="72"/>
      <c r="D20" s="72"/>
      <c r="E20" s="72"/>
      <c r="F20" s="72"/>
      <c r="G20" s="72"/>
      <c r="H20" s="72"/>
      <c r="I20" s="72"/>
      <c r="J20" s="72"/>
    </row>
    <row r="21" spans="1:10" ht="15" x14ac:dyDescent="0.2">
      <c r="A21" s="119"/>
      <c r="B21" s="59">
        <f>'2'!B21</f>
        <v>0</v>
      </c>
      <c r="C21" s="48"/>
      <c r="D21" s="48"/>
      <c r="E21" s="48"/>
      <c r="F21" s="48"/>
      <c r="G21" s="48"/>
      <c r="H21" s="48"/>
      <c r="I21" s="48"/>
      <c r="J21" s="48"/>
    </row>
    <row r="22" spans="1:10" ht="15" x14ac:dyDescent="0.2">
      <c r="A22" s="120"/>
      <c r="B22" s="59">
        <f>'2'!B22</f>
        <v>0</v>
      </c>
      <c r="C22" s="48"/>
      <c r="D22" s="48"/>
      <c r="E22" s="48"/>
      <c r="F22" s="48"/>
      <c r="G22" s="48"/>
      <c r="H22" s="48"/>
      <c r="I22" s="48"/>
      <c r="J22" s="48"/>
    </row>
    <row r="23" spans="1:10" ht="15" x14ac:dyDescent="0.2">
      <c r="A23" s="120"/>
      <c r="B23" s="59">
        <f>'2'!B23</f>
        <v>0</v>
      </c>
      <c r="C23" s="48"/>
      <c r="D23" s="48"/>
      <c r="E23" s="48"/>
      <c r="F23" s="48"/>
      <c r="G23" s="48"/>
      <c r="H23" s="48"/>
      <c r="I23" s="48"/>
      <c r="J23" s="48"/>
    </row>
    <row r="24" spans="1:10" ht="49.5" customHeight="1" x14ac:dyDescent="0.2">
      <c r="A24" s="130"/>
      <c r="B24" s="68" t="str">
        <f>'2'!B24</f>
        <v>ИТОГО в вечерних (сменных) общеобразовательных организациях:</v>
      </c>
      <c r="C24" s="69">
        <f t="shared" ref="C24:J24" si="1">SUM(C21:C23)</f>
        <v>0</v>
      </c>
      <c r="D24" s="69">
        <f t="shared" si="1"/>
        <v>0</v>
      </c>
      <c r="E24" s="69">
        <f>SUM(E21:E23)</f>
        <v>0</v>
      </c>
      <c r="F24" s="69">
        <f>SUM(F21:F23)</f>
        <v>0</v>
      </c>
      <c r="G24" s="69">
        <f t="shared" si="1"/>
        <v>0</v>
      </c>
      <c r="H24" s="69">
        <f>SUM(H21:H23)</f>
        <v>0</v>
      </c>
      <c r="I24" s="69">
        <f>SUM(I21:I23)</f>
        <v>0</v>
      </c>
      <c r="J24" s="69">
        <f t="shared" si="1"/>
        <v>0</v>
      </c>
    </row>
    <row r="25" spans="1:10" ht="15" x14ac:dyDescent="0.2">
      <c r="A25" s="131"/>
      <c r="B25" s="68" t="str">
        <f>'2'!B25</f>
        <v>ВСЕГО:</v>
      </c>
      <c r="C25" s="69">
        <f t="shared" ref="C25:J25" si="2">SUM(C19,C24)</f>
        <v>566</v>
      </c>
      <c r="D25" s="69">
        <f t="shared" si="2"/>
        <v>397</v>
      </c>
      <c r="E25" s="69">
        <f>SUM(E19,E24)</f>
        <v>0</v>
      </c>
      <c r="F25" s="69">
        <f>SUM(F19,F24)</f>
        <v>0</v>
      </c>
      <c r="G25" s="69">
        <f t="shared" si="2"/>
        <v>0</v>
      </c>
      <c r="H25" s="69">
        <f>SUM(H19,H24)</f>
        <v>0</v>
      </c>
      <c r="I25" s="69">
        <f>SUM(I19,I24)</f>
        <v>0</v>
      </c>
      <c r="J25" s="69">
        <f t="shared" si="2"/>
        <v>0</v>
      </c>
    </row>
    <row r="26" spans="1:10" ht="1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8" spans="1:10" x14ac:dyDescent="0.2">
      <c r="A28" s="50" t="s">
        <v>206</v>
      </c>
    </row>
  </sheetData>
  <sheetProtection insertRows="0"/>
  <mergeCells count="5">
    <mergeCell ref="A1:J1"/>
    <mergeCell ref="A4:A5"/>
    <mergeCell ref="B4:B5"/>
    <mergeCell ref="C4:F4"/>
    <mergeCell ref="G4:J4"/>
  </mergeCells>
  <pageMargins left="0.59055118110236227" right="0.39370078740157483" top="0.39370078740157483" bottom="0.39370078740157483" header="0" footer="0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Normal="70" zoomScaleSheetLayoutView="100" workbookViewId="0">
      <selection activeCell="E8" sqref="E8"/>
    </sheetView>
  </sheetViews>
  <sheetFormatPr defaultColWidth="9.140625" defaultRowHeight="12.75" x14ac:dyDescent="0.2"/>
  <cols>
    <col min="1" max="1" width="4.7109375" style="21" customWidth="1"/>
    <col min="2" max="2" width="46.5703125" style="21" customWidth="1"/>
    <col min="3" max="3" width="23.7109375" style="21" bestFit="1" customWidth="1"/>
    <col min="4" max="4" width="35.28515625" style="21" bestFit="1" customWidth="1"/>
    <col min="5" max="5" width="18.140625" style="21" customWidth="1"/>
    <col min="6" max="6" width="37.42578125" style="21" customWidth="1"/>
    <col min="7" max="16384" width="9.140625" style="22"/>
  </cols>
  <sheetData>
    <row r="1" spans="1:10" ht="47.25" customHeight="1" x14ac:dyDescent="0.2">
      <c r="A1" s="348" t="s">
        <v>486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15.75" customHeight="1" x14ac:dyDescent="0.2">
      <c r="A2" s="10"/>
      <c r="B2" s="10"/>
      <c r="C2" s="10"/>
      <c r="D2" s="10"/>
      <c r="E2" s="10"/>
      <c r="F2" s="10"/>
      <c r="G2" s="36"/>
    </row>
    <row r="3" spans="1:10" ht="37.5" customHeight="1" x14ac:dyDescent="0.2">
      <c r="A3" s="289" t="s">
        <v>219</v>
      </c>
      <c r="B3" s="289" t="s">
        <v>207</v>
      </c>
      <c r="C3" s="289" t="s">
        <v>130</v>
      </c>
      <c r="D3" s="289" t="s">
        <v>129</v>
      </c>
      <c r="E3" s="289" t="s">
        <v>192</v>
      </c>
      <c r="F3" s="289" t="s">
        <v>401</v>
      </c>
      <c r="G3" s="339" t="s">
        <v>406</v>
      </c>
      <c r="H3" s="339"/>
      <c r="I3" s="339"/>
      <c r="J3" s="339"/>
    </row>
    <row r="4" spans="1:10" ht="207" customHeight="1" x14ac:dyDescent="0.2">
      <c r="A4" s="289"/>
      <c r="B4" s="289"/>
      <c r="C4" s="289"/>
      <c r="D4" s="289"/>
      <c r="E4" s="289"/>
      <c r="F4" s="289"/>
      <c r="G4" s="236" t="s">
        <v>90</v>
      </c>
      <c r="H4" s="236" t="s">
        <v>87</v>
      </c>
      <c r="I4" s="236" t="s">
        <v>88</v>
      </c>
      <c r="J4" s="240" t="s">
        <v>407</v>
      </c>
    </row>
    <row r="5" spans="1:10" ht="15.75" x14ac:dyDescent="0.2">
      <c r="A5" s="145"/>
      <c r="B5" s="146"/>
      <c r="C5" s="147" t="s">
        <v>132</v>
      </c>
      <c r="D5" s="147" t="s">
        <v>133</v>
      </c>
      <c r="E5" s="147" t="s">
        <v>134</v>
      </c>
      <c r="F5" s="147" t="s">
        <v>173</v>
      </c>
      <c r="G5" s="147" t="s">
        <v>402</v>
      </c>
      <c r="H5" s="147" t="s">
        <v>403</v>
      </c>
      <c r="I5" s="147" t="s">
        <v>404</v>
      </c>
      <c r="J5" s="147" t="s">
        <v>405</v>
      </c>
    </row>
    <row r="6" spans="1:10" ht="15.75" x14ac:dyDescent="0.25">
      <c r="A6" s="70"/>
      <c r="B6" s="71" t="str">
        <f>'2'!B7</f>
        <v>Среднего общего образования</v>
      </c>
      <c r="C6" s="142"/>
      <c r="D6" s="143"/>
      <c r="E6" s="143"/>
      <c r="F6" s="144"/>
      <c r="G6" s="144"/>
      <c r="H6" s="144"/>
      <c r="I6" s="144"/>
      <c r="J6" s="144"/>
    </row>
    <row r="7" spans="1:10" ht="15.75" x14ac:dyDescent="0.25">
      <c r="A7" s="58"/>
      <c r="B7" s="59" t="str">
        <f>'2'!B8</f>
        <v>МОУ гимназия №1</v>
      </c>
      <c r="C7" s="275" t="s">
        <v>579</v>
      </c>
      <c r="D7" s="276" t="s">
        <v>580</v>
      </c>
      <c r="E7" s="135" t="s">
        <v>583</v>
      </c>
      <c r="F7" s="136" t="s">
        <v>558</v>
      </c>
      <c r="G7" s="136">
        <v>0</v>
      </c>
      <c r="H7" s="136">
        <v>4.1150000000000002</v>
      </c>
      <c r="I7" s="136">
        <v>0</v>
      </c>
      <c r="J7" s="136">
        <v>0</v>
      </c>
    </row>
    <row r="8" spans="1:10" ht="15.75" x14ac:dyDescent="0.25">
      <c r="A8" s="58"/>
      <c r="B8" s="59">
        <f>'2'!B9</f>
        <v>0</v>
      </c>
      <c r="C8" s="134"/>
      <c r="D8" s="135"/>
      <c r="E8" s="135"/>
      <c r="F8" s="136"/>
      <c r="G8" s="136"/>
      <c r="H8" s="136"/>
      <c r="I8" s="136"/>
      <c r="J8" s="136"/>
    </row>
    <row r="9" spans="1:10" ht="15.75" x14ac:dyDescent="0.25">
      <c r="A9" s="58"/>
      <c r="B9" s="59">
        <f>'2'!B10</f>
        <v>0</v>
      </c>
      <c r="C9" s="134"/>
      <c r="D9" s="135"/>
      <c r="E9" s="135"/>
      <c r="F9" s="136"/>
      <c r="G9" s="136"/>
      <c r="H9" s="136"/>
      <c r="I9" s="136"/>
      <c r="J9" s="136"/>
    </row>
    <row r="10" spans="1:10" ht="15.75" x14ac:dyDescent="0.25">
      <c r="A10" s="70"/>
      <c r="B10" s="71" t="str">
        <f>'2'!B11</f>
        <v>Основного общего образования</v>
      </c>
      <c r="C10" s="142"/>
      <c r="D10" s="143"/>
      <c r="E10" s="143"/>
      <c r="F10" s="144"/>
      <c r="G10" s="144"/>
      <c r="H10" s="144"/>
      <c r="I10" s="144"/>
      <c r="J10" s="144"/>
    </row>
    <row r="11" spans="1:10" ht="15.75" x14ac:dyDescent="0.25">
      <c r="A11" s="58"/>
      <c r="B11" s="59">
        <f>'2'!B12</f>
        <v>0</v>
      </c>
      <c r="C11" s="134"/>
      <c r="D11" s="135"/>
      <c r="E11" s="135"/>
      <c r="F11" s="136"/>
      <c r="G11" s="136"/>
      <c r="H11" s="136"/>
      <c r="I11" s="136"/>
      <c r="J11" s="136"/>
    </row>
    <row r="12" spans="1:10" ht="15.75" x14ac:dyDescent="0.25">
      <c r="A12" s="58"/>
      <c r="B12" s="59">
        <f>'2'!B13</f>
        <v>0</v>
      </c>
      <c r="C12" s="134"/>
      <c r="D12" s="135"/>
      <c r="E12" s="135"/>
      <c r="F12" s="136"/>
      <c r="G12" s="136"/>
      <c r="H12" s="136"/>
      <c r="I12" s="136"/>
      <c r="J12" s="136"/>
    </row>
    <row r="13" spans="1:10" ht="15.75" x14ac:dyDescent="0.25">
      <c r="A13" s="58"/>
      <c r="B13" s="59">
        <f>'2'!B14</f>
        <v>0</v>
      </c>
      <c r="C13" s="134"/>
      <c r="D13" s="135"/>
      <c r="E13" s="135"/>
      <c r="F13" s="136"/>
      <c r="G13" s="136"/>
      <c r="H13" s="136"/>
      <c r="I13" s="136"/>
      <c r="J13" s="136"/>
    </row>
    <row r="14" spans="1:10" ht="15.75" x14ac:dyDescent="0.25">
      <c r="A14" s="70"/>
      <c r="B14" s="71" t="str">
        <f>'2'!B15</f>
        <v>Начального общего образования</v>
      </c>
      <c r="C14" s="142"/>
      <c r="D14" s="143"/>
      <c r="E14" s="143"/>
      <c r="F14" s="144"/>
      <c r="G14" s="144"/>
      <c r="H14" s="144"/>
      <c r="I14" s="144"/>
      <c r="J14" s="144"/>
    </row>
    <row r="15" spans="1:10" ht="15.75" x14ac:dyDescent="0.25">
      <c r="A15" s="58"/>
      <c r="B15" s="59">
        <f>'2'!B16</f>
        <v>0</v>
      </c>
      <c r="C15" s="134"/>
      <c r="D15" s="135"/>
      <c r="E15" s="135"/>
      <c r="F15" s="136"/>
      <c r="G15" s="136"/>
      <c r="H15" s="136"/>
      <c r="I15" s="136"/>
      <c r="J15" s="136"/>
    </row>
    <row r="16" spans="1:10" ht="15.75" x14ac:dyDescent="0.25">
      <c r="A16" s="58"/>
      <c r="B16" s="59">
        <f>'2'!B17</f>
        <v>0</v>
      </c>
      <c r="C16" s="134"/>
      <c r="D16" s="135"/>
      <c r="E16" s="135"/>
      <c r="F16" s="136"/>
      <c r="G16" s="136"/>
      <c r="H16" s="136"/>
      <c r="I16" s="136"/>
      <c r="J16" s="136"/>
    </row>
    <row r="17" spans="1:10" ht="15.75" x14ac:dyDescent="0.25">
      <c r="A17" s="58"/>
      <c r="B17" s="59">
        <f>'2'!B18</f>
        <v>0</v>
      </c>
      <c r="C17" s="134"/>
      <c r="D17" s="135"/>
      <c r="E17" s="135"/>
      <c r="F17" s="136"/>
      <c r="G17" s="136"/>
      <c r="H17" s="136"/>
      <c r="I17" s="136"/>
      <c r="J17" s="136"/>
    </row>
    <row r="18" spans="1:10" s="38" customFormat="1" ht="33" customHeight="1" x14ac:dyDescent="0.25">
      <c r="A18" s="62"/>
      <c r="B18" s="68" t="str">
        <f>'2'!B19</f>
        <v>ИТОГО в общеобразовательных организациях:</v>
      </c>
      <c r="C18" s="138">
        <f>COUNTA(C7:C17)</f>
        <v>1</v>
      </c>
      <c r="D18" s="138">
        <f>COUNTA(D7:D17)</f>
        <v>1</v>
      </c>
      <c r="E18" s="138"/>
      <c r="F18" s="138"/>
      <c r="G18" s="138">
        <f>COUNTA(G7:G17)</f>
        <v>1</v>
      </c>
      <c r="H18" s="138">
        <f>COUNTA(H7:H17)</f>
        <v>1</v>
      </c>
      <c r="I18" s="138">
        <f>COUNTA(I7:I17)</f>
        <v>1</v>
      </c>
      <c r="J18" s="138">
        <f>COUNTA(J7:J17)</f>
        <v>1</v>
      </c>
    </row>
    <row r="19" spans="1:10" ht="32.25" customHeight="1" x14ac:dyDescent="0.2">
      <c r="A19" s="76"/>
      <c r="B19" s="71" t="str">
        <f>'2'!B20</f>
        <v>Вечерние (сменные) общеобразовательные организации</v>
      </c>
      <c r="C19" s="141"/>
      <c r="D19" s="141"/>
      <c r="E19" s="141"/>
      <c r="F19" s="141"/>
      <c r="G19" s="141"/>
      <c r="H19" s="141"/>
      <c r="I19" s="141"/>
      <c r="J19" s="141"/>
    </row>
    <row r="20" spans="1:10" ht="15" x14ac:dyDescent="0.2">
      <c r="A20" s="60"/>
      <c r="B20" s="59">
        <f>'2'!B21</f>
        <v>0</v>
      </c>
      <c r="C20" s="137"/>
      <c r="D20" s="137"/>
      <c r="E20" s="137"/>
      <c r="F20" s="136"/>
      <c r="G20" s="137"/>
      <c r="H20" s="137"/>
      <c r="I20" s="137"/>
      <c r="J20" s="137"/>
    </row>
    <row r="21" spans="1:10" ht="15" x14ac:dyDescent="0.2">
      <c r="A21" s="58"/>
      <c r="B21" s="59">
        <f>'2'!B22</f>
        <v>0</v>
      </c>
      <c r="C21" s="137"/>
      <c r="D21" s="137"/>
      <c r="E21" s="137"/>
      <c r="F21" s="136"/>
      <c r="G21" s="137"/>
      <c r="H21" s="137"/>
      <c r="I21" s="137"/>
      <c r="J21" s="137"/>
    </row>
    <row r="22" spans="1:10" ht="15" x14ac:dyDescent="0.2">
      <c r="A22" s="58"/>
      <c r="B22" s="59">
        <f>'2'!B23</f>
        <v>0</v>
      </c>
      <c r="C22" s="137"/>
      <c r="D22" s="137"/>
      <c r="E22" s="137"/>
      <c r="F22" s="136"/>
      <c r="G22" s="137"/>
      <c r="H22" s="137"/>
      <c r="I22" s="137"/>
      <c r="J22" s="137"/>
    </row>
    <row r="23" spans="1:10" ht="34.5" customHeight="1" x14ac:dyDescent="0.2">
      <c r="A23" s="65"/>
      <c r="B23" s="68" t="str">
        <f>'2'!B24</f>
        <v>ИТОГО в вечерних (сменных) общеобразовательных организациях:</v>
      </c>
      <c r="C23" s="138">
        <f>COUNTA(C20:C22)</f>
        <v>0</v>
      </c>
      <c r="D23" s="138">
        <f>COUNTA(D20:D22)</f>
        <v>0</v>
      </c>
      <c r="E23" s="138"/>
      <c r="F23" s="139"/>
      <c r="G23" s="138">
        <f>COUNTA(G20:G22)</f>
        <v>0</v>
      </c>
      <c r="H23" s="138">
        <f>COUNTA(H20:H22)</f>
        <v>0</v>
      </c>
      <c r="I23" s="138">
        <f>COUNTA(I20:I22)</f>
        <v>0</v>
      </c>
      <c r="J23" s="138">
        <f>COUNTA(J20:J22)</f>
        <v>0</v>
      </c>
    </row>
    <row r="24" spans="1:10" s="39" customFormat="1" ht="15.75" x14ac:dyDescent="0.25">
      <c r="A24" s="66"/>
      <c r="B24" s="68" t="str">
        <f>'2'!B25</f>
        <v>ВСЕГО:</v>
      </c>
      <c r="C24" s="140">
        <f>C23+C18</f>
        <v>1</v>
      </c>
      <c r="D24" s="140">
        <f>D23+D18</f>
        <v>1</v>
      </c>
      <c r="E24" s="140"/>
      <c r="F24" s="140"/>
      <c r="G24" s="140">
        <f>G23+G18</f>
        <v>1</v>
      </c>
      <c r="H24" s="140">
        <f>H23+H18</f>
        <v>1</v>
      </c>
      <c r="I24" s="140">
        <f>I23+I18</f>
        <v>1</v>
      </c>
      <c r="J24" s="140">
        <f>J23+J18</f>
        <v>1</v>
      </c>
    </row>
    <row r="25" spans="1:10" x14ac:dyDescent="0.2">
      <c r="A25" s="37"/>
      <c r="B25" s="37"/>
      <c r="C25" s="37"/>
      <c r="D25" s="37"/>
      <c r="E25" s="37"/>
      <c r="F25" s="37"/>
      <c r="G25" s="36"/>
    </row>
    <row r="26" spans="1:10" ht="15.75" x14ac:dyDescent="0.25">
      <c r="A26" s="155" t="s">
        <v>177</v>
      </c>
      <c r="B26" s="37"/>
      <c r="C26" s="37"/>
      <c r="D26" s="37"/>
      <c r="E26" s="37"/>
      <c r="F26" s="37"/>
      <c r="G26" s="36"/>
    </row>
    <row r="27" spans="1:10" ht="86.25" customHeight="1" x14ac:dyDescent="0.2">
      <c r="A27" s="354" t="s">
        <v>449</v>
      </c>
      <c r="B27" s="354"/>
      <c r="C27" s="354"/>
      <c r="D27" s="354"/>
      <c r="E27" s="354"/>
      <c r="F27" s="354"/>
      <c r="G27" s="354"/>
      <c r="H27" s="354"/>
      <c r="I27" s="354"/>
      <c r="J27" s="354"/>
    </row>
    <row r="28" spans="1:10" ht="31.5" customHeight="1" x14ac:dyDescent="0.2">
      <c r="A28" s="354" t="s">
        <v>408</v>
      </c>
      <c r="B28" s="354"/>
      <c r="C28" s="354"/>
      <c r="D28" s="354"/>
      <c r="E28" s="354"/>
      <c r="F28" s="354"/>
      <c r="G28" s="354"/>
      <c r="H28" s="354"/>
      <c r="I28" s="354"/>
      <c r="J28" s="354"/>
    </row>
    <row r="29" spans="1:10" ht="24.75" customHeight="1" x14ac:dyDescent="0.2">
      <c r="A29" s="353"/>
      <c r="B29" s="353"/>
      <c r="C29" s="353"/>
      <c r="D29" s="353"/>
      <c r="E29" s="353"/>
      <c r="F29" s="353"/>
      <c r="G29" s="36"/>
    </row>
    <row r="30" spans="1:10" x14ac:dyDescent="0.2">
      <c r="A30" s="50" t="s">
        <v>206</v>
      </c>
      <c r="B30" s="37"/>
      <c r="C30" s="37"/>
      <c r="G30" s="36"/>
    </row>
    <row r="31" spans="1:10" x14ac:dyDescent="0.2">
      <c r="A31" s="37"/>
      <c r="B31" s="37"/>
      <c r="C31" s="37"/>
      <c r="G31" s="36"/>
    </row>
    <row r="32" spans="1:10" x14ac:dyDescent="0.2">
      <c r="A32" s="37"/>
      <c r="B32" s="37"/>
      <c r="C32" s="37"/>
      <c r="G32" s="36"/>
    </row>
    <row r="33" spans="1:8" x14ac:dyDescent="0.2">
      <c r="A33" s="37"/>
      <c r="B33" s="37"/>
      <c r="C33" s="37"/>
      <c r="G33" s="36"/>
    </row>
    <row r="34" spans="1:8" x14ac:dyDescent="0.2">
      <c r="A34" s="37"/>
      <c r="B34" s="37"/>
      <c r="C34" s="37"/>
      <c r="G34" s="36"/>
    </row>
    <row r="35" spans="1:8" x14ac:dyDescent="0.2">
      <c r="A35" s="37"/>
      <c r="B35" s="37"/>
      <c r="C35" s="37"/>
      <c r="G35" s="36"/>
    </row>
    <row r="36" spans="1:8" x14ac:dyDescent="0.2">
      <c r="A36" s="37"/>
      <c r="B36" s="37"/>
      <c r="C36" s="37"/>
      <c r="G36" s="36"/>
    </row>
    <row r="37" spans="1:8" x14ac:dyDescent="0.2">
      <c r="A37" s="37"/>
      <c r="B37" s="37"/>
      <c r="C37" s="37"/>
      <c r="G37" s="36"/>
    </row>
    <row r="38" spans="1:8" ht="15" x14ac:dyDescent="0.25">
      <c r="A38" s="37"/>
      <c r="B38" s="40"/>
      <c r="C38" s="40"/>
      <c r="G38" s="36"/>
      <c r="H38" s="24"/>
    </row>
    <row r="39" spans="1:8" ht="15" x14ac:dyDescent="0.25">
      <c r="A39" s="37"/>
      <c r="B39" s="40"/>
      <c r="C39" s="40"/>
      <c r="G39" s="36"/>
      <c r="H39" s="24"/>
    </row>
    <row r="40" spans="1:8" ht="15" x14ac:dyDescent="0.25">
      <c r="A40" s="37"/>
      <c r="B40" s="41"/>
      <c r="C40" s="41"/>
      <c r="G40" s="36"/>
      <c r="H40" s="24"/>
    </row>
    <row r="41" spans="1:8" s="24" customFormat="1" ht="15" x14ac:dyDescent="0.25">
      <c r="A41" s="42"/>
      <c r="B41" s="43"/>
      <c r="C41" s="43"/>
      <c r="G41" s="36"/>
    </row>
    <row r="42" spans="1:8" s="24" customFormat="1" ht="15" x14ac:dyDescent="0.25">
      <c r="A42" s="42"/>
      <c r="B42" s="352"/>
      <c r="C42" s="352"/>
      <c r="D42" s="352"/>
      <c r="E42" s="352"/>
      <c r="F42" s="352"/>
      <c r="G42" s="35"/>
      <c r="H42" s="22"/>
    </row>
    <row r="43" spans="1:8" s="24" customFormat="1" ht="36" customHeight="1" x14ac:dyDescent="0.25">
      <c r="A43" s="42"/>
      <c r="B43" s="352"/>
      <c r="C43" s="352"/>
      <c r="D43" s="352"/>
      <c r="E43" s="352"/>
      <c r="F43" s="352"/>
      <c r="G43" s="35"/>
      <c r="H43" s="22"/>
    </row>
    <row r="44" spans="1:8" s="24" customFormat="1" ht="15" x14ac:dyDescent="0.25">
      <c r="A44" s="37"/>
      <c r="B44" s="44"/>
      <c r="C44" s="44"/>
      <c r="D44" s="44"/>
      <c r="E44" s="44"/>
      <c r="F44" s="44"/>
      <c r="G44" s="35"/>
      <c r="H44" s="22"/>
    </row>
    <row r="45" spans="1:8" ht="12.75" customHeight="1" x14ac:dyDescent="0.2">
      <c r="B45" s="35"/>
      <c r="C45" s="35"/>
      <c r="D45" s="35"/>
      <c r="E45" s="55"/>
      <c r="F45" s="35"/>
      <c r="G45" s="35"/>
    </row>
    <row r="46" spans="1:8" x14ac:dyDescent="0.2">
      <c r="A46" s="35"/>
      <c r="B46" s="35"/>
      <c r="C46" s="35"/>
      <c r="D46" s="35"/>
      <c r="E46" s="55"/>
      <c r="F46" s="35"/>
    </row>
    <row r="47" spans="1:8" x14ac:dyDescent="0.2">
      <c r="A47" s="35"/>
      <c r="B47" s="35"/>
      <c r="C47" s="35"/>
      <c r="D47" s="35"/>
      <c r="E47" s="55"/>
      <c r="F47" s="35"/>
    </row>
    <row r="48" spans="1:8" x14ac:dyDescent="0.2">
      <c r="A48" s="35"/>
      <c r="B48" s="35"/>
      <c r="C48" s="35"/>
      <c r="D48" s="35"/>
      <c r="E48" s="55"/>
      <c r="F48" s="35"/>
    </row>
  </sheetData>
  <sheetProtection insertRows="0"/>
  <mergeCells count="13">
    <mergeCell ref="A1:J1"/>
    <mergeCell ref="B43:F43"/>
    <mergeCell ref="A29:F29"/>
    <mergeCell ref="A3:A4"/>
    <mergeCell ref="B3:B4"/>
    <mergeCell ref="C3:C4"/>
    <mergeCell ref="A27:J27"/>
    <mergeCell ref="A28:J28"/>
    <mergeCell ref="G3:J3"/>
    <mergeCell ref="F3:F4"/>
    <mergeCell ref="E3:E4"/>
    <mergeCell ref="D3:D4"/>
    <mergeCell ref="B42:F42"/>
  </mergeCells>
  <dataValidations count="1">
    <dataValidation type="list" allowBlank="1" showInputMessage="1" showErrorMessage="1" sqref="F20:F22 F7:F17">
      <formula1>"да, нет"</formula1>
    </dataValidation>
  </dataValidations>
  <hyperlinks>
    <hyperlink ref="C7" r:id="rId1"/>
    <hyperlink ref="D7" r:id="rId2"/>
  </hyperlinks>
  <pageMargins left="0.59055118110236227" right="0.39370078740157483" top="0.39370078740157483" bottom="0.39370078740157483" header="0" footer="0"/>
  <pageSetup paperSize="9" scale="67" orientation="landscape" r:id="rId3"/>
  <rowBreaks count="1" manualBreakCount="1">
    <brk id="28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zoomScaleNormal="55" zoomScaleSheetLayoutView="100" workbookViewId="0">
      <selection activeCell="S8" sqref="S8"/>
    </sheetView>
  </sheetViews>
  <sheetFormatPr defaultRowHeight="14.25" x14ac:dyDescent="0.2"/>
  <cols>
    <col min="1" max="1" width="4.7109375" style="21" customWidth="1"/>
    <col min="2" max="2" width="53.7109375" style="21" customWidth="1"/>
    <col min="3" max="3" width="7.7109375" style="21" customWidth="1"/>
    <col min="4" max="10" width="7.7109375" style="1" customWidth="1"/>
    <col min="11" max="11" width="10.7109375" style="1" customWidth="1"/>
    <col min="12" max="12" width="12.28515625" style="1" customWidth="1"/>
    <col min="13" max="13" width="10.7109375" style="1" customWidth="1"/>
    <col min="14" max="14" width="16.42578125" style="1" customWidth="1"/>
    <col min="15" max="15" width="11.7109375" style="1" customWidth="1"/>
    <col min="16" max="17" width="11" style="1" customWidth="1"/>
    <col min="18" max="18" width="12" style="1" customWidth="1"/>
    <col min="19" max="19" width="12.5703125" style="1" customWidth="1"/>
    <col min="20" max="16384" width="9.140625" style="1"/>
  </cols>
  <sheetData>
    <row r="1" spans="1:19" ht="20.25" customHeight="1" x14ac:dyDescent="0.2">
      <c r="A1" s="348" t="s">
        <v>358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5.75" x14ac:dyDescent="0.25">
      <c r="A2" s="83"/>
      <c r="B2" s="10"/>
      <c r="C2" s="10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9" ht="71.25" customHeight="1" x14ac:dyDescent="0.2">
      <c r="A3" s="289" t="s">
        <v>219</v>
      </c>
      <c r="B3" s="313" t="s">
        <v>207</v>
      </c>
      <c r="C3" s="342" t="s">
        <v>174</v>
      </c>
      <c r="D3" s="342" t="s">
        <v>84</v>
      </c>
      <c r="E3" s="342" t="s">
        <v>76</v>
      </c>
      <c r="F3" s="342" t="s">
        <v>77</v>
      </c>
      <c r="G3" s="344" t="s">
        <v>78</v>
      </c>
      <c r="H3" s="356"/>
      <c r="I3" s="356"/>
      <c r="J3" s="345"/>
      <c r="K3" s="344" t="s">
        <v>63</v>
      </c>
      <c r="L3" s="356"/>
      <c r="M3" s="345"/>
      <c r="N3" s="339" t="s">
        <v>262</v>
      </c>
      <c r="O3" s="289" t="s">
        <v>409</v>
      </c>
      <c r="P3" s="289"/>
      <c r="Q3" s="289"/>
      <c r="R3" s="289"/>
      <c r="S3" s="289"/>
    </row>
    <row r="4" spans="1:19" ht="206.25" customHeight="1" x14ac:dyDescent="0.2">
      <c r="A4" s="289"/>
      <c r="B4" s="314"/>
      <c r="C4" s="343"/>
      <c r="D4" s="343"/>
      <c r="E4" s="343"/>
      <c r="F4" s="343"/>
      <c r="G4" s="132">
        <v>1</v>
      </c>
      <c r="H4" s="132">
        <v>2</v>
      </c>
      <c r="I4" s="132">
        <v>3</v>
      </c>
      <c r="J4" s="132">
        <v>4</v>
      </c>
      <c r="K4" s="153" t="s">
        <v>64</v>
      </c>
      <c r="L4" s="153" t="s">
        <v>310</v>
      </c>
      <c r="M4" s="153" t="s">
        <v>65</v>
      </c>
      <c r="N4" s="339"/>
      <c r="O4" s="236" t="s">
        <v>90</v>
      </c>
      <c r="P4" s="236" t="s">
        <v>87</v>
      </c>
      <c r="Q4" s="236" t="s">
        <v>88</v>
      </c>
      <c r="R4" s="240" t="s">
        <v>407</v>
      </c>
      <c r="S4" s="236" t="s">
        <v>89</v>
      </c>
    </row>
    <row r="5" spans="1:19" s="148" customFormat="1" ht="15.75" x14ac:dyDescent="0.25">
      <c r="A5" s="95"/>
      <c r="B5" s="146"/>
      <c r="C5" s="149" t="s">
        <v>137</v>
      </c>
      <c r="D5" s="149" t="s">
        <v>138</v>
      </c>
      <c r="E5" s="149" t="s">
        <v>139</v>
      </c>
      <c r="F5" s="149" t="s">
        <v>140</v>
      </c>
      <c r="G5" s="149" t="s">
        <v>141</v>
      </c>
      <c r="H5" s="149" t="s">
        <v>142</v>
      </c>
      <c r="I5" s="149" t="s">
        <v>143</v>
      </c>
      <c r="J5" s="149" t="s">
        <v>283</v>
      </c>
      <c r="K5" s="149" t="s">
        <v>284</v>
      </c>
      <c r="L5" s="149" t="s">
        <v>285</v>
      </c>
      <c r="M5" s="149" t="s">
        <v>286</v>
      </c>
      <c r="N5" s="149" t="s">
        <v>287</v>
      </c>
      <c r="O5" s="149" t="s">
        <v>410</v>
      </c>
      <c r="P5" s="149" t="s">
        <v>411</v>
      </c>
      <c r="Q5" s="149" t="s">
        <v>412</v>
      </c>
      <c r="R5" s="149" t="s">
        <v>413</v>
      </c>
      <c r="S5" s="149" t="s">
        <v>414</v>
      </c>
    </row>
    <row r="6" spans="1:19" ht="15" x14ac:dyDescent="0.2">
      <c r="A6" s="70"/>
      <c r="B6" s="71" t="str">
        <f>'2'!B7</f>
        <v>Среднего общего образования</v>
      </c>
      <c r="C6" s="71"/>
      <c r="D6" s="109"/>
      <c r="E6" s="150"/>
      <c r="F6" s="150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5" x14ac:dyDescent="0.2">
      <c r="A7" s="58"/>
      <c r="B7" s="59" t="str">
        <f>'2'!B8</f>
        <v>МОУ гимназия №1</v>
      </c>
      <c r="C7" s="59">
        <v>8</v>
      </c>
      <c r="D7" s="151">
        <v>10</v>
      </c>
      <c r="E7" s="2" t="s">
        <v>558</v>
      </c>
      <c r="F7" s="2" t="s">
        <v>558</v>
      </c>
      <c r="G7" s="49"/>
      <c r="H7" s="49"/>
      <c r="I7" s="49">
        <v>8</v>
      </c>
      <c r="J7" s="49"/>
      <c r="K7" s="49">
        <v>2</v>
      </c>
      <c r="L7" s="49">
        <v>2</v>
      </c>
      <c r="M7" s="49">
        <v>2</v>
      </c>
      <c r="N7" s="49">
        <v>1</v>
      </c>
      <c r="O7" s="49"/>
      <c r="P7" s="49"/>
      <c r="Q7" s="49">
        <v>45</v>
      </c>
      <c r="R7" s="49"/>
      <c r="S7" s="49">
        <v>29.52</v>
      </c>
    </row>
    <row r="8" spans="1:19" ht="15" x14ac:dyDescent="0.2">
      <c r="A8" s="58"/>
      <c r="B8" s="59">
        <f>'2'!B9</f>
        <v>0</v>
      </c>
      <c r="C8" s="59"/>
      <c r="D8" s="151"/>
      <c r="E8" s="2"/>
      <c r="F8" s="2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15" x14ac:dyDescent="0.2">
      <c r="A9" s="58"/>
      <c r="B9" s="59">
        <f>'2'!B10</f>
        <v>0</v>
      </c>
      <c r="C9" s="59"/>
      <c r="D9" s="151"/>
      <c r="E9" s="2"/>
      <c r="F9" s="2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15" x14ac:dyDescent="0.2">
      <c r="A10" s="70"/>
      <c r="B10" s="71" t="str">
        <f>'2'!B11</f>
        <v>Основного общего образования</v>
      </c>
      <c r="C10" s="7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15" x14ac:dyDescent="0.2">
      <c r="A11" s="58"/>
      <c r="B11" s="59">
        <f>'2'!B12</f>
        <v>0</v>
      </c>
      <c r="C11" s="59"/>
      <c r="D11" s="151"/>
      <c r="E11" s="2"/>
      <c r="F11" s="2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5" x14ac:dyDescent="0.2">
      <c r="A12" s="58"/>
      <c r="B12" s="59">
        <f>'2'!B13</f>
        <v>0</v>
      </c>
      <c r="C12" s="59"/>
      <c r="D12" s="151"/>
      <c r="E12" s="2"/>
      <c r="F12" s="2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15" x14ac:dyDescent="0.2">
      <c r="A13" s="58"/>
      <c r="B13" s="59">
        <f>'2'!B14</f>
        <v>0</v>
      </c>
      <c r="C13" s="59"/>
      <c r="D13" s="151"/>
      <c r="E13" s="2"/>
      <c r="F13" s="2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5" x14ac:dyDescent="0.2">
      <c r="A14" s="70"/>
      <c r="B14" s="71" t="str">
        <f>'2'!B15</f>
        <v>Начального общего образования</v>
      </c>
      <c r="C14" s="7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15" x14ac:dyDescent="0.2">
      <c r="A15" s="58"/>
      <c r="B15" s="59">
        <f>'2'!B16</f>
        <v>0</v>
      </c>
      <c r="C15" s="59"/>
      <c r="D15" s="151"/>
      <c r="E15" s="2"/>
      <c r="F15" s="2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5" x14ac:dyDescent="0.2">
      <c r="A16" s="58"/>
      <c r="B16" s="59">
        <f>'2'!B17</f>
        <v>0</v>
      </c>
      <c r="C16" s="59"/>
      <c r="D16" s="151"/>
      <c r="E16" s="2"/>
      <c r="F16" s="2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5" x14ac:dyDescent="0.2">
      <c r="A17" s="58"/>
      <c r="B17" s="59">
        <f>'2'!B18</f>
        <v>0</v>
      </c>
      <c r="C17" s="59"/>
      <c r="D17" s="151"/>
      <c r="E17" s="2"/>
      <c r="F17" s="2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39.75" customHeight="1" x14ac:dyDescent="0.25">
      <c r="A18" s="62"/>
      <c r="B18" s="68" t="str">
        <f>'2'!B19</f>
        <v>ИТОГО в общеобразовательных организациях:</v>
      </c>
      <c r="C18" s="69">
        <f>SUM(C7:C9,C11:C13,C15:C17)</f>
        <v>8</v>
      </c>
      <c r="D18" s="69">
        <f>SUM(D7:D9,D11:D13,D15:D17)</f>
        <v>10</v>
      </c>
      <c r="E18" s="69">
        <f>COUNTIF(E7:E17, "да")</f>
        <v>1</v>
      </c>
      <c r="F18" s="69">
        <f>COUNTIF(F7:F17, "да")</f>
        <v>1</v>
      </c>
      <c r="G18" s="69">
        <f t="shared" ref="G18:M18" si="0">SUM(G7:G9,G11:G13,G15:G17)</f>
        <v>0</v>
      </c>
      <c r="H18" s="69">
        <f t="shared" si="0"/>
        <v>0</v>
      </c>
      <c r="I18" s="69">
        <f t="shared" si="0"/>
        <v>8</v>
      </c>
      <c r="J18" s="69">
        <f t="shared" si="0"/>
        <v>0</v>
      </c>
      <c r="K18" s="69">
        <f t="shared" si="0"/>
        <v>2</v>
      </c>
      <c r="L18" s="69">
        <f t="shared" si="0"/>
        <v>2</v>
      </c>
      <c r="M18" s="69">
        <f t="shared" si="0"/>
        <v>2</v>
      </c>
      <c r="N18" s="69">
        <f t="shared" ref="N18:S18" si="1">SUM(N7:N9,N11:N13,N15:N17)</f>
        <v>1</v>
      </c>
      <c r="O18" s="69">
        <f t="shared" si="1"/>
        <v>0</v>
      </c>
      <c r="P18" s="69">
        <f t="shared" si="1"/>
        <v>0</v>
      </c>
      <c r="Q18" s="69">
        <f t="shared" si="1"/>
        <v>45</v>
      </c>
      <c r="R18" s="69">
        <f t="shared" si="1"/>
        <v>0</v>
      </c>
      <c r="S18" s="69">
        <f t="shared" si="1"/>
        <v>29.52</v>
      </c>
    </row>
    <row r="19" spans="1:19" ht="37.5" customHeight="1" x14ac:dyDescent="0.2">
      <c r="A19" s="76"/>
      <c r="B19" s="71" t="str">
        <f>'2'!B20</f>
        <v>Вечерние (сменные) общеобразовательные организации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ht="15" x14ac:dyDescent="0.2">
      <c r="A20" s="152"/>
      <c r="B20" s="59">
        <f>'2'!B21</f>
        <v>0</v>
      </c>
      <c r="C20" s="48"/>
      <c r="D20" s="48"/>
      <c r="E20" s="2"/>
      <c r="F20" s="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ht="15" x14ac:dyDescent="0.2">
      <c r="A21" s="58"/>
      <c r="B21" s="59">
        <f>'2'!B22</f>
        <v>0</v>
      </c>
      <c r="C21" s="48"/>
      <c r="D21" s="48"/>
      <c r="E21" s="2"/>
      <c r="F21" s="2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ht="15" x14ac:dyDescent="0.2">
      <c r="A22" s="58"/>
      <c r="B22" s="59">
        <f>'2'!B23</f>
        <v>0</v>
      </c>
      <c r="C22" s="48"/>
      <c r="D22" s="48"/>
      <c r="E22" s="2"/>
      <c r="F22" s="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ht="37.5" customHeight="1" x14ac:dyDescent="0.2">
      <c r="A23" s="65"/>
      <c r="B23" s="68" t="str">
        <f>'2'!B24</f>
        <v>ИТОГО в вечерних (сменных) общеобразовательных организациях:</v>
      </c>
      <c r="C23" s="69">
        <f>SUM(C20:C22)</f>
        <v>0</v>
      </c>
      <c r="D23" s="69">
        <f>SUM(D20:D22)</f>
        <v>0</v>
      </c>
      <c r="E23" s="69">
        <f>COUNTIF(E20:E22, "да")</f>
        <v>0</v>
      </c>
      <c r="F23" s="69">
        <f>COUNTIF(F20:F22, "да")</f>
        <v>0</v>
      </c>
      <c r="G23" s="69">
        <f t="shared" ref="G23:M23" si="2">SUM(G20:G22)</f>
        <v>0</v>
      </c>
      <c r="H23" s="69">
        <f t="shared" si="2"/>
        <v>0</v>
      </c>
      <c r="I23" s="69">
        <f t="shared" si="2"/>
        <v>0</v>
      </c>
      <c r="J23" s="69">
        <f t="shared" si="2"/>
        <v>0</v>
      </c>
      <c r="K23" s="69">
        <f t="shared" si="2"/>
        <v>0</v>
      </c>
      <c r="L23" s="69">
        <f t="shared" si="2"/>
        <v>0</v>
      </c>
      <c r="M23" s="69">
        <f t="shared" si="2"/>
        <v>0</v>
      </c>
      <c r="N23" s="69">
        <f t="shared" ref="N23:S23" si="3">SUM(N20:N22)</f>
        <v>0</v>
      </c>
      <c r="O23" s="69">
        <f t="shared" si="3"/>
        <v>0</v>
      </c>
      <c r="P23" s="69">
        <f t="shared" si="3"/>
        <v>0</v>
      </c>
      <c r="Q23" s="69">
        <f t="shared" si="3"/>
        <v>0</v>
      </c>
      <c r="R23" s="69">
        <f t="shared" si="3"/>
        <v>0</v>
      </c>
      <c r="S23" s="69">
        <f t="shared" si="3"/>
        <v>0</v>
      </c>
    </row>
    <row r="24" spans="1:19" ht="15" x14ac:dyDescent="0.2">
      <c r="A24" s="66"/>
      <c r="B24" s="68" t="str">
        <f>'2'!B25</f>
        <v>ВСЕГО:</v>
      </c>
      <c r="C24" s="69">
        <f>SUM(C18,C23)</f>
        <v>8</v>
      </c>
      <c r="D24" s="69">
        <f>SUM(D18,D23)</f>
        <v>10</v>
      </c>
      <c r="E24" s="69">
        <f t="shared" ref="E24:M24" si="4">SUM(E18,E23)</f>
        <v>1</v>
      </c>
      <c r="F24" s="69">
        <f t="shared" si="4"/>
        <v>1</v>
      </c>
      <c r="G24" s="69">
        <f t="shared" si="4"/>
        <v>0</v>
      </c>
      <c r="H24" s="69">
        <f t="shared" si="4"/>
        <v>0</v>
      </c>
      <c r="I24" s="69">
        <f t="shared" si="4"/>
        <v>8</v>
      </c>
      <c r="J24" s="69">
        <f t="shared" si="4"/>
        <v>0</v>
      </c>
      <c r="K24" s="69">
        <f t="shared" si="4"/>
        <v>2</v>
      </c>
      <c r="L24" s="69">
        <f t="shared" si="4"/>
        <v>2</v>
      </c>
      <c r="M24" s="69">
        <f t="shared" si="4"/>
        <v>2</v>
      </c>
      <c r="N24" s="69">
        <f t="shared" ref="N24:S24" si="5">SUM(N18,N23)</f>
        <v>1</v>
      </c>
      <c r="O24" s="69">
        <f t="shared" si="5"/>
        <v>0</v>
      </c>
      <c r="P24" s="69">
        <f t="shared" si="5"/>
        <v>0</v>
      </c>
      <c r="Q24" s="69">
        <f t="shared" si="5"/>
        <v>45</v>
      </c>
      <c r="R24" s="69">
        <f t="shared" si="5"/>
        <v>0</v>
      </c>
      <c r="S24" s="69">
        <f t="shared" si="5"/>
        <v>29.52</v>
      </c>
    </row>
    <row r="25" spans="1:19" x14ac:dyDescent="0.2">
      <c r="A25" s="37"/>
      <c r="B25" s="44"/>
      <c r="C25" s="44"/>
    </row>
    <row r="26" spans="1:19" ht="24" customHeight="1" x14ac:dyDescent="0.2">
      <c r="A26" s="355" t="s">
        <v>415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</row>
    <row r="27" spans="1:19" x14ac:dyDescent="0.2">
      <c r="A27" s="37"/>
      <c r="B27" s="44"/>
      <c r="C27" s="44"/>
    </row>
    <row r="28" spans="1:19" x14ac:dyDescent="0.2">
      <c r="A28" s="50" t="s">
        <v>206</v>
      </c>
      <c r="B28" s="45"/>
      <c r="C28" s="55"/>
    </row>
    <row r="29" spans="1:19" x14ac:dyDescent="0.2">
      <c r="A29" s="45"/>
      <c r="B29" s="45"/>
      <c r="C29" s="55"/>
    </row>
    <row r="30" spans="1:19" x14ac:dyDescent="0.2">
      <c r="A30" s="45"/>
      <c r="B30" s="45"/>
      <c r="C30" s="55"/>
    </row>
    <row r="31" spans="1:19" x14ac:dyDescent="0.2">
      <c r="A31" s="45"/>
      <c r="B31" s="45"/>
      <c r="C31" s="55"/>
    </row>
  </sheetData>
  <mergeCells count="12">
    <mergeCell ref="O3:S3"/>
    <mergeCell ref="A1:S1"/>
    <mergeCell ref="A26:S26"/>
    <mergeCell ref="N3:N4"/>
    <mergeCell ref="K3:M3"/>
    <mergeCell ref="D3:D4"/>
    <mergeCell ref="C3:C4"/>
    <mergeCell ref="G3:J3"/>
    <mergeCell ref="E3:E4"/>
    <mergeCell ref="F3:F4"/>
    <mergeCell ref="A3:A4"/>
    <mergeCell ref="B3:B4"/>
  </mergeCells>
  <dataValidations count="1">
    <dataValidation type="list" allowBlank="1" showInputMessage="1" showErrorMessage="1" sqref="E6:F9 E11:F13 E15:F17 E20:F22">
      <formula1>"да, нет"</formula1>
    </dataValidation>
  </dataValidations>
  <pageMargins left="0.25" right="0.25" top="0.75" bottom="0.75" header="0.3" footer="0.3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zoomScaleNormal="70" zoomScaleSheetLayoutView="100" workbookViewId="0">
      <selection activeCell="T7" sqref="T7"/>
    </sheetView>
  </sheetViews>
  <sheetFormatPr defaultColWidth="9.140625" defaultRowHeight="12.75" x14ac:dyDescent="0.2"/>
  <cols>
    <col min="1" max="1" width="4.85546875" style="37" customWidth="1"/>
    <col min="2" max="2" width="49.140625" style="37" customWidth="1"/>
    <col min="3" max="3" width="17.28515625" style="37" customWidth="1"/>
    <col min="4" max="4" width="9.140625" style="37" bestFit="1" customWidth="1"/>
    <col min="5" max="10" width="7.7109375" style="37" bestFit="1" customWidth="1"/>
    <col min="11" max="11" width="7.7109375" style="37" customWidth="1"/>
    <col min="12" max="15" width="7.7109375" style="37" bestFit="1" customWidth="1"/>
    <col min="16" max="16" width="10" style="37" bestFit="1" customWidth="1"/>
    <col min="17" max="17" width="13" style="37" bestFit="1" customWidth="1"/>
    <col min="18" max="18" width="10" style="37" bestFit="1" customWidth="1"/>
    <col min="19" max="19" width="12" style="37" customWidth="1"/>
    <col min="20" max="16384" width="9.140625" style="21"/>
  </cols>
  <sheetData>
    <row r="1" spans="1:19" ht="23.25" customHeight="1" x14ac:dyDescent="0.2">
      <c r="A1" s="293" t="s">
        <v>359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</row>
    <row r="2" spans="1:19" ht="15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69.75" customHeight="1" x14ac:dyDescent="0.2">
      <c r="A3" s="289" t="s">
        <v>219</v>
      </c>
      <c r="B3" s="313" t="s">
        <v>207</v>
      </c>
      <c r="C3" s="289" t="s">
        <v>243</v>
      </c>
      <c r="D3" s="289"/>
      <c r="E3" s="289"/>
      <c r="F3" s="289"/>
      <c r="G3" s="289"/>
      <c r="H3" s="289"/>
      <c r="I3" s="289"/>
      <c r="J3" s="289"/>
      <c r="K3" s="289"/>
      <c r="L3" s="289"/>
      <c r="M3" s="357" t="s">
        <v>244</v>
      </c>
      <c r="N3" s="358"/>
      <c r="O3" s="359"/>
      <c r="P3" s="357" t="s">
        <v>245</v>
      </c>
      <c r="Q3" s="358"/>
      <c r="R3" s="358"/>
      <c r="S3" s="359"/>
    </row>
    <row r="4" spans="1:19" s="23" customFormat="1" ht="282.75" customHeight="1" x14ac:dyDescent="0.25">
      <c r="A4" s="289"/>
      <c r="B4" s="314"/>
      <c r="C4" s="208" t="s">
        <v>246</v>
      </c>
      <c r="D4" s="208" t="s">
        <v>247</v>
      </c>
      <c r="E4" s="208" t="s">
        <v>248</v>
      </c>
      <c r="F4" s="208" t="s">
        <v>249</v>
      </c>
      <c r="G4" s="208" t="s">
        <v>250</v>
      </c>
      <c r="H4" s="208" t="s">
        <v>251</v>
      </c>
      <c r="I4" s="208" t="s">
        <v>252</v>
      </c>
      <c r="J4" s="208" t="s">
        <v>253</v>
      </c>
      <c r="K4" s="208" t="s">
        <v>254</v>
      </c>
      <c r="L4" s="208" t="s">
        <v>255</v>
      </c>
      <c r="M4" s="208" t="s">
        <v>256</v>
      </c>
      <c r="N4" s="208" t="s">
        <v>257</v>
      </c>
      <c r="O4" s="208" t="s">
        <v>258</v>
      </c>
      <c r="P4" s="208" t="s">
        <v>259</v>
      </c>
      <c r="Q4" s="208" t="s">
        <v>288</v>
      </c>
      <c r="R4" s="208" t="s">
        <v>260</v>
      </c>
      <c r="S4" s="208" t="s">
        <v>261</v>
      </c>
    </row>
    <row r="5" spans="1:19" ht="15.75" x14ac:dyDescent="0.25">
      <c r="A5" s="122"/>
      <c r="B5" s="123"/>
      <c r="C5" s="124" t="s">
        <v>289</v>
      </c>
      <c r="D5" s="124" t="s">
        <v>290</v>
      </c>
      <c r="E5" s="124" t="s">
        <v>291</v>
      </c>
      <c r="F5" s="124" t="s">
        <v>292</v>
      </c>
      <c r="G5" s="124" t="s">
        <v>293</v>
      </c>
      <c r="H5" s="124" t="s">
        <v>294</v>
      </c>
      <c r="I5" s="124" t="s">
        <v>295</v>
      </c>
      <c r="J5" s="124" t="s">
        <v>339</v>
      </c>
      <c r="K5" s="124" t="s">
        <v>360</v>
      </c>
      <c r="L5" s="124" t="s">
        <v>361</v>
      </c>
      <c r="M5" s="124" t="s">
        <v>362</v>
      </c>
      <c r="N5" s="124" t="s">
        <v>363</v>
      </c>
      <c r="O5" s="124" t="s">
        <v>364</v>
      </c>
      <c r="P5" s="124" t="s">
        <v>365</v>
      </c>
      <c r="Q5" s="124" t="s">
        <v>366</v>
      </c>
      <c r="R5" s="124" t="s">
        <v>367</v>
      </c>
      <c r="S5" s="124" t="s">
        <v>368</v>
      </c>
    </row>
    <row r="6" spans="1:19" ht="15" customHeight="1" x14ac:dyDescent="0.2">
      <c r="A6" s="70"/>
      <c r="B6" s="71" t="str">
        <f>'2'!B7</f>
        <v>Среднего общего образования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212"/>
      <c r="N6" s="212"/>
      <c r="O6" s="212"/>
      <c r="P6" s="212"/>
      <c r="Q6" s="212"/>
      <c r="R6" s="212"/>
      <c r="S6" s="212"/>
    </row>
    <row r="7" spans="1:19" ht="15" x14ac:dyDescent="0.2">
      <c r="A7" s="58"/>
      <c r="B7" s="59" t="str">
        <f>'2'!B8</f>
        <v>МОУ гимназия №1</v>
      </c>
      <c r="C7" s="59" t="s">
        <v>581</v>
      </c>
      <c r="D7" s="59">
        <v>1</v>
      </c>
      <c r="E7" s="59">
        <v>1</v>
      </c>
      <c r="F7" s="59">
        <v>1</v>
      </c>
      <c r="G7" s="59">
        <v>49</v>
      </c>
      <c r="H7" s="59">
        <v>49</v>
      </c>
      <c r="I7" s="59">
        <v>566</v>
      </c>
      <c r="J7" s="59">
        <v>566</v>
      </c>
      <c r="K7" s="59">
        <v>566</v>
      </c>
      <c r="L7" s="59">
        <v>502</v>
      </c>
      <c r="M7" s="213"/>
      <c r="N7" s="213">
        <v>1</v>
      </c>
      <c r="O7" s="213"/>
      <c r="P7" s="213">
        <v>1</v>
      </c>
      <c r="Q7" s="213">
        <v>0</v>
      </c>
      <c r="R7" s="213">
        <v>0</v>
      </c>
      <c r="S7" s="213">
        <v>1</v>
      </c>
    </row>
    <row r="8" spans="1:19" ht="15" x14ac:dyDescent="0.2">
      <c r="A8" s="58"/>
      <c r="B8" s="59">
        <f>'2'!B9</f>
        <v>0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213"/>
      <c r="N8" s="213"/>
      <c r="O8" s="213"/>
      <c r="P8" s="213"/>
      <c r="Q8" s="213"/>
      <c r="R8" s="213"/>
      <c r="S8" s="213"/>
    </row>
    <row r="9" spans="1:19" ht="15" x14ac:dyDescent="0.2">
      <c r="A9" s="58"/>
      <c r="B9" s="59">
        <f>'2'!B10</f>
        <v>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213"/>
      <c r="N9" s="213"/>
      <c r="O9" s="213"/>
      <c r="P9" s="213"/>
      <c r="Q9" s="213"/>
      <c r="R9" s="213"/>
      <c r="S9" s="213"/>
    </row>
    <row r="10" spans="1:19" ht="17.25" customHeight="1" x14ac:dyDescent="0.2">
      <c r="A10" s="70"/>
      <c r="B10" s="71" t="str">
        <f>'2'!B11</f>
        <v>Основного общего образования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212"/>
      <c r="N10" s="212"/>
      <c r="O10" s="212"/>
      <c r="P10" s="212"/>
      <c r="Q10" s="212"/>
      <c r="R10" s="212"/>
      <c r="S10" s="212"/>
    </row>
    <row r="11" spans="1:19" ht="15" x14ac:dyDescent="0.2">
      <c r="A11" s="58"/>
      <c r="B11" s="59">
        <f>'2'!B12</f>
        <v>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213"/>
      <c r="N11" s="213"/>
      <c r="O11" s="213"/>
      <c r="P11" s="213"/>
      <c r="Q11" s="213"/>
      <c r="R11" s="213"/>
      <c r="S11" s="213"/>
    </row>
    <row r="12" spans="1:19" ht="15" x14ac:dyDescent="0.2">
      <c r="A12" s="58"/>
      <c r="B12" s="59">
        <f>'2'!B13</f>
        <v>0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213"/>
      <c r="N12" s="213"/>
      <c r="O12" s="213"/>
      <c r="P12" s="213"/>
      <c r="Q12" s="213"/>
      <c r="R12" s="213"/>
      <c r="S12" s="213"/>
    </row>
    <row r="13" spans="1:19" ht="15" x14ac:dyDescent="0.2">
      <c r="A13" s="58"/>
      <c r="B13" s="59">
        <f>'2'!B14</f>
        <v>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213"/>
      <c r="N13" s="213"/>
      <c r="O13" s="213"/>
      <c r="P13" s="213"/>
      <c r="Q13" s="213"/>
      <c r="R13" s="213"/>
      <c r="S13" s="213"/>
    </row>
    <row r="14" spans="1:19" ht="15" customHeight="1" x14ac:dyDescent="0.2">
      <c r="A14" s="70"/>
      <c r="B14" s="71" t="str">
        <f>'2'!B15</f>
        <v>Начального общего образования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212"/>
      <c r="N14" s="212"/>
      <c r="O14" s="212"/>
      <c r="P14" s="212"/>
      <c r="Q14" s="212"/>
      <c r="R14" s="212"/>
      <c r="S14" s="212"/>
    </row>
    <row r="15" spans="1:19" ht="15" x14ac:dyDescent="0.2">
      <c r="A15" s="58"/>
      <c r="B15" s="59">
        <f>'2'!B16</f>
        <v>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3"/>
      <c r="N15" s="213"/>
      <c r="O15" s="213"/>
      <c r="P15" s="213"/>
      <c r="Q15" s="213"/>
      <c r="R15" s="213"/>
      <c r="S15" s="213"/>
    </row>
    <row r="16" spans="1:19" ht="15" x14ac:dyDescent="0.2">
      <c r="A16" s="58"/>
      <c r="B16" s="59">
        <f>'2'!B17</f>
        <v>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213"/>
      <c r="N16" s="213"/>
      <c r="O16" s="213"/>
      <c r="P16" s="213"/>
      <c r="Q16" s="213"/>
      <c r="R16" s="213"/>
      <c r="S16" s="213"/>
    </row>
    <row r="17" spans="1:19" ht="15" x14ac:dyDescent="0.2">
      <c r="A17" s="58"/>
      <c r="B17" s="59">
        <f>'2'!B18</f>
        <v>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213"/>
      <c r="N17" s="213"/>
      <c r="O17" s="213"/>
      <c r="P17" s="213"/>
      <c r="Q17" s="213"/>
      <c r="R17" s="213"/>
      <c r="S17" s="213"/>
    </row>
    <row r="18" spans="1:19" ht="37.5" customHeight="1" x14ac:dyDescent="0.25">
      <c r="A18" s="125"/>
      <c r="B18" s="126" t="str">
        <f>'2'!B19</f>
        <v>ИТОГО в общеобразовательных организациях:</v>
      </c>
      <c r="C18" s="126"/>
      <c r="D18" s="127">
        <f t="shared" ref="D18:L18" si="0">SUM(D7:D17)</f>
        <v>1</v>
      </c>
      <c r="E18" s="127">
        <f t="shared" si="0"/>
        <v>1</v>
      </c>
      <c r="F18" s="127">
        <f t="shared" si="0"/>
        <v>1</v>
      </c>
      <c r="G18" s="127">
        <f t="shared" si="0"/>
        <v>49</v>
      </c>
      <c r="H18" s="127">
        <f t="shared" si="0"/>
        <v>49</v>
      </c>
      <c r="I18" s="127">
        <f t="shared" si="0"/>
        <v>566</v>
      </c>
      <c r="J18" s="127">
        <f t="shared" si="0"/>
        <v>566</v>
      </c>
      <c r="K18" s="127">
        <f t="shared" si="0"/>
        <v>566</v>
      </c>
      <c r="L18" s="127">
        <f t="shared" si="0"/>
        <v>502</v>
      </c>
      <c r="M18" s="127">
        <f>SUM(M7:M17)</f>
        <v>0</v>
      </c>
      <c r="N18" s="127">
        <f t="shared" ref="N18:S18" si="1">SUM(N7:N17)</f>
        <v>1</v>
      </c>
      <c r="O18" s="127">
        <f t="shared" si="1"/>
        <v>0</v>
      </c>
      <c r="P18" s="127">
        <f t="shared" si="1"/>
        <v>1</v>
      </c>
      <c r="Q18" s="127">
        <f t="shared" si="1"/>
        <v>0</v>
      </c>
      <c r="R18" s="127">
        <f t="shared" si="1"/>
        <v>0</v>
      </c>
      <c r="S18" s="127">
        <f t="shared" si="1"/>
        <v>1</v>
      </c>
    </row>
    <row r="19" spans="1:19" ht="38.25" customHeight="1" x14ac:dyDescent="0.2">
      <c r="A19" s="128"/>
      <c r="B19" s="71" t="str">
        <f>'2'!B20</f>
        <v>Вечерние (сменные) общеобразовательные организации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129"/>
      <c r="N19" s="129"/>
      <c r="O19" s="129"/>
      <c r="P19" s="129"/>
      <c r="Q19" s="129"/>
      <c r="R19" s="129"/>
      <c r="S19" s="129"/>
    </row>
    <row r="20" spans="1:19" ht="15" x14ac:dyDescent="0.2">
      <c r="A20" s="119"/>
      <c r="B20" s="59">
        <f>'2'!B21</f>
        <v>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17"/>
      <c r="N20" s="117"/>
      <c r="O20" s="117"/>
      <c r="P20" s="117"/>
      <c r="Q20" s="117"/>
      <c r="R20" s="117"/>
      <c r="S20" s="117"/>
    </row>
    <row r="21" spans="1:19" ht="15" x14ac:dyDescent="0.2">
      <c r="A21" s="120"/>
      <c r="B21" s="59">
        <f>'[1]2'!B22</f>
        <v>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117"/>
      <c r="N21" s="117"/>
      <c r="O21" s="117"/>
      <c r="P21" s="117"/>
      <c r="Q21" s="117"/>
      <c r="R21" s="117"/>
      <c r="S21" s="117"/>
    </row>
    <row r="22" spans="1:19" ht="15" x14ac:dyDescent="0.2">
      <c r="A22" s="120"/>
      <c r="B22" s="59">
        <f>'2'!B23</f>
        <v>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17"/>
      <c r="N22" s="117"/>
      <c r="O22" s="117"/>
      <c r="P22" s="117"/>
      <c r="Q22" s="117"/>
      <c r="R22" s="117"/>
      <c r="S22" s="117"/>
    </row>
    <row r="23" spans="1:19" ht="31.5" x14ac:dyDescent="0.25">
      <c r="A23" s="130"/>
      <c r="B23" s="126" t="str">
        <f>'2'!B24</f>
        <v>ИТОГО в вечерних (сменных) общеобразовательных организациях:</v>
      </c>
      <c r="C23" s="126"/>
      <c r="D23" s="127">
        <f t="shared" ref="D23:L23" si="2">SUM(D20:D22)</f>
        <v>0</v>
      </c>
      <c r="E23" s="127">
        <f t="shared" si="2"/>
        <v>0</v>
      </c>
      <c r="F23" s="127">
        <f t="shared" si="2"/>
        <v>0</v>
      </c>
      <c r="G23" s="127">
        <f t="shared" si="2"/>
        <v>0</v>
      </c>
      <c r="H23" s="127">
        <f t="shared" si="2"/>
        <v>0</v>
      </c>
      <c r="I23" s="127">
        <f t="shared" si="2"/>
        <v>0</v>
      </c>
      <c r="J23" s="127">
        <f t="shared" si="2"/>
        <v>0</v>
      </c>
      <c r="K23" s="127">
        <f t="shared" si="2"/>
        <v>0</v>
      </c>
      <c r="L23" s="127">
        <f t="shared" si="2"/>
        <v>0</v>
      </c>
      <c r="M23" s="127">
        <f t="shared" ref="M23:S23" si="3">SUM(M20:M22)</f>
        <v>0</v>
      </c>
      <c r="N23" s="127">
        <f t="shared" si="3"/>
        <v>0</v>
      </c>
      <c r="O23" s="127">
        <f t="shared" si="3"/>
        <v>0</v>
      </c>
      <c r="P23" s="127">
        <f t="shared" si="3"/>
        <v>0</v>
      </c>
      <c r="Q23" s="127">
        <f t="shared" si="3"/>
        <v>0</v>
      </c>
      <c r="R23" s="127">
        <f t="shared" si="3"/>
        <v>0</v>
      </c>
      <c r="S23" s="127">
        <f t="shared" si="3"/>
        <v>0</v>
      </c>
    </row>
    <row r="24" spans="1:19" s="46" customFormat="1" ht="16.5" x14ac:dyDescent="0.3">
      <c r="A24" s="131"/>
      <c r="B24" s="126" t="str">
        <f>'2'!B25</f>
        <v>ВСЕГО:</v>
      </c>
      <c r="C24" s="126"/>
      <c r="D24" s="112">
        <f t="shared" ref="D24:S24" si="4">D23+D111</f>
        <v>0</v>
      </c>
      <c r="E24" s="112">
        <f t="shared" si="4"/>
        <v>0</v>
      </c>
      <c r="F24" s="112">
        <f t="shared" si="4"/>
        <v>0</v>
      </c>
      <c r="G24" s="112">
        <f t="shared" si="4"/>
        <v>0</v>
      </c>
      <c r="H24" s="112">
        <f t="shared" si="4"/>
        <v>0</v>
      </c>
      <c r="I24" s="112">
        <f t="shared" si="4"/>
        <v>0</v>
      </c>
      <c r="J24" s="112">
        <f t="shared" si="4"/>
        <v>0</v>
      </c>
      <c r="K24" s="112">
        <f t="shared" si="4"/>
        <v>0</v>
      </c>
      <c r="L24" s="112">
        <f t="shared" si="4"/>
        <v>0</v>
      </c>
      <c r="M24" s="112">
        <f t="shared" si="4"/>
        <v>0</v>
      </c>
      <c r="N24" s="112">
        <f t="shared" si="4"/>
        <v>0</v>
      </c>
      <c r="O24" s="112">
        <f t="shared" si="4"/>
        <v>0</v>
      </c>
      <c r="P24" s="112">
        <f t="shared" si="4"/>
        <v>0</v>
      </c>
      <c r="Q24" s="112">
        <f t="shared" si="4"/>
        <v>0</v>
      </c>
      <c r="R24" s="112">
        <f t="shared" si="4"/>
        <v>0</v>
      </c>
      <c r="S24" s="112">
        <f t="shared" si="4"/>
        <v>0</v>
      </c>
    </row>
    <row r="26" spans="1:19" x14ac:dyDescent="0.2">
      <c r="A26" s="50" t="s">
        <v>206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</sheetData>
  <sheetProtection insertRows="0"/>
  <mergeCells count="6">
    <mergeCell ref="A1:S1"/>
    <mergeCell ref="A3:A4"/>
    <mergeCell ref="B3:B4"/>
    <mergeCell ref="C3:L3"/>
    <mergeCell ref="M3:O3"/>
    <mergeCell ref="P3:S3"/>
  </mergeCells>
  <pageMargins left="0.59055118110236227" right="0.39370078740157483" top="0.59055118110236227" bottom="0.39370078740157483" header="0" footer="0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SheetLayoutView="100" workbookViewId="0">
      <selection activeCell="A15" sqref="A15:G15"/>
    </sheetView>
  </sheetViews>
  <sheetFormatPr defaultColWidth="9.140625" defaultRowHeight="12.75" x14ac:dyDescent="0.2"/>
  <cols>
    <col min="1" max="1" width="61.5703125" style="21" customWidth="1"/>
    <col min="2" max="2" width="20.7109375" style="21" customWidth="1"/>
    <col min="3" max="5" width="8.7109375" style="21" customWidth="1"/>
    <col min="6" max="6" width="10.5703125" style="21" customWidth="1"/>
    <col min="7" max="7" width="12.28515625" style="21" customWidth="1"/>
    <col min="8" max="14" width="9.140625" style="21"/>
    <col min="15" max="16384" width="9.140625" style="22"/>
  </cols>
  <sheetData>
    <row r="1" spans="1:14" ht="49.5" customHeight="1" x14ac:dyDescent="0.2">
      <c r="A1" s="348" t="s">
        <v>369</v>
      </c>
      <c r="B1" s="348"/>
      <c r="C1" s="348"/>
      <c r="D1" s="348"/>
      <c r="E1" s="348"/>
      <c r="F1" s="348"/>
      <c r="G1" s="348"/>
    </row>
    <row r="2" spans="1:14" ht="15" x14ac:dyDescent="0.2">
      <c r="A2" s="216"/>
      <c r="B2" s="10"/>
      <c r="C2" s="10"/>
      <c r="D2" s="10"/>
      <c r="E2" s="10"/>
      <c r="F2" s="10"/>
      <c r="G2" s="10"/>
    </row>
    <row r="3" spans="1:14" ht="36" customHeight="1" x14ac:dyDescent="0.2">
      <c r="A3" s="360" t="s">
        <v>453</v>
      </c>
      <c r="B3" s="360"/>
      <c r="C3" s="360"/>
      <c r="D3" s="360"/>
      <c r="E3" s="360"/>
      <c r="F3" s="360"/>
      <c r="G3" s="360"/>
    </row>
    <row r="4" spans="1:14" ht="33.75" customHeight="1" x14ac:dyDescent="0.2">
      <c r="A4" s="361" t="s">
        <v>320</v>
      </c>
      <c r="B4" s="361"/>
      <c r="C4" s="361"/>
      <c r="D4" s="361"/>
      <c r="E4" s="361"/>
      <c r="F4" s="361"/>
      <c r="G4" s="361"/>
    </row>
    <row r="5" spans="1:14" ht="15" x14ac:dyDescent="0.2">
      <c r="A5" s="361" t="s">
        <v>321</v>
      </c>
      <c r="B5" s="361"/>
      <c r="C5" s="361"/>
      <c r="D5" s="361"/>
      <c r="E5" s="361"/>
      <c r="F5" s="361"/>
      <c r="G5" s="361"/>
    </row>
    <row r="6" spans="1:14" ht="15" x14ac:dyDescent="0.2">
      <c r="A6" s="361"/>
      <c r="B6" s="361"/>
      <c r="C6" s="361"/>
      <c r="D6" s="361"/>
      <c r="E6" s="361"/>
      <c r="F6" s="361"/>
      <c r="G6" s="7"/>
    </row>
    <row r="7" spans="1:14" ht="15" x14ac:dyDescent="0.2">
      <c r="A7" s="216"/>
      <c r="B7" s="10"/>
      <c r="C7" s="10"/>
      <c r="D7" s="10"/>
      <c r="E7" s="10"/>
      <c r="F7" s="10"/>
      <c r="G7" s="10"/>
    </row>
    <row r="8" spans="1:14" s="217" customFormat="1" ht="34.5" customHeight="1" x14ac:dyDescent="0.25">
      <c r="A8" s="362" t="s">
        <v>322</v>
      </c>
      <c r="B8" s="362" t="s">
        <v>323</v>
      </c>
      <c r="C8" s="362" t="s">
        <v>324</v>
      </c>
      <c r="D8" s="362"/>
      <c r="E8" s="362"/>
      <c r="F8" s="362"/>
      <c r="G8" s="362"/>
      <c r="H8" s="23"/>
      <c r="I8" s="23"/>
      <c r="J8" s="23"/>
      <c r="K8" s="23"/>
      <c r="L8" s="23"/>
      <c r="M8" s="23"/>
      <c r="N8" s="23"/>
    </row>
    <row r="9" spans="1:14" s="217" customFormat="1" ht="15" x14ac:dyDescent="0.25">
      <c r="A9" s="362"/>
      <c r="B9" s="362"/>
      <c r="C9" s="366" t="s">
        <v>325</v>
      </c>
      <c r="D9" s="362" t="s">
        <v>374</v>
      </c>
      <c r="E9" s="362" t="s">
        <v>450</v>
      </c>
      <c r="F9" s="362" t="s">
        <v>326</v>
      </c>
      <c r="G9" s="362"/>
      <c r="H9" s="23"/>
      <c r="I9" s="23"/>
      <c r="J9" s="23"/>
      <c r="K9" s="23"/>
      <c r="L9" s="23"/>
      <c r="M9" s="23"/>
      <c r="N9" s="23"/>
    </row>
    <row r="10" spans="1:14" s="217" customFormat="1" ht="15" x14ac:dyDescent="0.25">
      <c r="A10" s="362"/>
      <c r="B10" s="362"/>
      <c r="C10" s="367"/>
      <c r="D10" s="362"/>
      <c r="E10" s="362"/>
      <c r="F10" s="218" t="s">
        <v>327</v>
      </c>
      <c r="G10" s="218" t="s">
        <v>328</v>
      </c>
      <c r="H10" s="23"/>
      <c r="I10" s="23"/>
      <c r="J10" s="23"/>
      <c r="K10" s="23"/>
      <c r="L10" s="23"/>
      <c r="M10" s="23"/>
      <c r="N10" s="23"/>
    </row>
    <row r="11" spans="1:14" s="217" customFormat="1" ht="15" x14ac:dyDescent="0.25">
      <c r="A11" s="219" t="s">
        <v>340</v>
      </c>
      <c r="B11" s="219" t="s">
        <v>341</v>
      </c>
      <c r="C11" s="219" t="s">
        <v>342</v>
      </c>
      <c r="D11" s="219" t="s">
        <v>343</v>
      </c>
      <c r="E11" s="219" t="s">
        <v>344</v>
      </c>
      <c r="F11" s="219" t="s">
        <v>345</v>
      </c>
      <c r="G11" s="219" t="s">
        <v>346</v>
      </c>
      <c r="H11" s="23"/>
      <c r="I11" s="23"/>
      <c r="J11" s="23"/>
      <c r="K11" s="23"/>
      <c r="L11" s="23"/>
      <c r="M11" s="23"/>
      <c r="N11" s="23"/>
    </row>
    <row r="12" spans="1:14" ht="15.75" x14ac:dyDescent="0.2">
      <c r="A12" s="363" t="s">
        <v>329</v>
      </c>
      <c r="B12" s="363"/>
      <c r="C12" s="363"/>
      <c r="D12" s="363"/>
      <c r="E12" s="363"/>
      <c r="F12" s="363"/>
      <c r="G12" s="363"/>
    </row>
    <row r="13" spans="1:14" ht="15" x14ac:dyDescent="0.2">
      <c r="A13" s="220" t="s">
        <v>330</v>
      </c>
      <c r="B13" s="221">
        <v>7</v>
      </c>
      <c r="C13" s="221">
        <v>3</v>
      </c>
      <c r="D13" s="221">
        <v>1</v>
      </c>
      <c r="E13" s="221">
        <v>3</v>
      </c>
      <c r="F13" s="215">
        <f>SUM(C13:E13)</f>
        <v>7</v>
      </c>
      <c r="G13" s="222">
        <f>F13/B13</f>
        <v>1</v>
      </c>
    </row>
    <row r="14" spans="1:14" ht="15" x14ac:dyDescent="0.2">
      <c r="A14" s="220" t="s">
        <v>331</v>
      </c>
      <c r="B14" s="221">
        <v>44</v>
      </c>
      <c r="C14" s="221">
        <v>20</v>
      </c>
      <c r="D14" s="221">
        <v>12</v>
      </c>
      <c r="E14" s="221">
        <v>10</v>
      </c>
      <c r="F14" s="215">
        <f>SUM(C14:E14)</f>
        <v>42</v>
      </c>
      <c r="G14" s="222">
        <f>F14/B14</f>
        <v>0.95454545454545459</v>
      </c>
    </row>
    <row r="15" spans="1:14" ht="15.75" x14ac:dyDescent="0.2">
      <c r="A15" s="363" t="s">
        <v>338</v>
      </c>
      <c r="B15" s="363"/>
      <c r="C15" s="363"/>
      <c r="D15" s="363"/>
      <c r="E15" s="363"/>
      <c r="F15" s="363"/>
      <c r="G15" s="363"/>
    </row>
    <row r="16" spans="1:14" ht="15" x14ac:dyDescent="0.2">
      <c r="A16" s="220" t="s">
        <v>330</v>
      </c>
      <c r="B16" s="221"/>
      <c r="C16" s="221"/>
      <c r="D16" s="221"/>
      <c r="E16" s="221"/>
      <c r="F16" s="215">
        <f>SUM(C16:E16)</f>
        <v>0</v>
      </c>
      <c r="G16" s="222" t="e">
        <f>F16/B16</f>
        <v>#DIV/0!</v>
      </c>
    </row>
    <row r="17" spans="1:14" ht="15" x14ac:dyDescent="0.2">
      <c r="A17" s="220" t="s">
        <v>331</v>
      </c>
      <c r="B17" s="221"/>
      <c r="C17" s="221"/>
      <c r="D17" s="221"/>
      <c r="E17" s="221"/>
      <c r="F17" s="215">
        <f>SUM(C17:E17)</f>
        <v>0</v>
      </c>
      <c r="G17" s="222" t="e">
        <f>F17/B17</f>
        <v>#DIV/0!</v>
      </c>
    </row>
    <row r="18" spans="1:14" ht="15.75" x14ac:dyDescent="0.2">
      <c r="A18" s="364" t="s">
        <v>332</v>
      </c>
      <c r="B18" s="365"/>
      <c r="C18" s="365"/>
      <c r="D18" s="365"/>
      <c r="E18" s="365"/>
      <c r="F18" s="365"/>
      <c r="G18" s="365"/>
    </row>
    <row r="19" spans="1:14" ht="15" x14ac:dyDescent="0.2">
      <c r="A19" s="220" t="s">
        <v>330</v>
      </c>
      <c r="B19" s="221"/>
      <c r="C19" s="221"/>
      <c r="D19" s="221"/>
      <c r="E19" s="221"/>
      <c r="F19" s="215">
        <f>SUM(C19:E19)</f>
        <v>0</v>
      </c>
      <c r="G19" s="222" t="e">
        <f>F19/B19</f>
        <v>#DIV/0!</v>
      </c>
    </row>
    <row r="20" spans="1:14" ht="15" x14ac:dyDescent="0.2">
      <c r="A20" s="220" t="s">
        <v>333</v>
      </c>
      <c r="B20" s="221"/>
      <c r="C20" s="221"/>
      <c r="D20" s="221"/>
      <c r="E20" s="221"/>
      <c r="F20" s="215">
        <f>SUM(C20:E20)</f>
        <v>0</v>
      </c>
      <c r="G20" s="222" t="e">
        <f>F20/B20</f>
        <v>#DIV/0!</v>
      </c>
    </row>
    <row r="21" spans="1:14" s="24" customFormat="1" ht="16.5" x14ac:dyDescent="0.3">
      <c r="A21" s="223" t="s">
        <v>334</v>
      </c>
      <c r="B21" s="224">
        <f>B13+B16+B19</f>
        <v>7</v>
      </c>
      <c r="C21" s="224">
        <f t="shared" ref="C21:E22" si="0">C13+C16+C19</f>
        <v>3</v>
      </c>
      <c r="D21" s="224">
        <f t="shared" si="0"/>
        <v>1</v>
      </c>
      <c r="E21" s="224">
        <f t="shared" si="0"/>
        <v>3</v>
      </c>
      <c r="F21" s="224">
        <f>F13+F16+F19</f>
        <v>7</v>
      </c>
      <c r="G21" s="224">
        <f>F21/B21</f>
        <v>1</v>
      </c>
      <c r="H21" s="225"/>
      <c r="I21" s="225"/>
      <c r="J21" s="225"/>
      <c r="K21" s="225"/>
      <c r="L21" s="225"/>
      <c r="M21" s="225"/>
      <c r="N21" s="225"/>
    </row>
    <row r="22" spans="1:14" s="24" customFormat="1" ht="16.5" x14ac:dyDescent="0.3">
      <c r="A22" s="223" t="s">
        <v>335</v>
      </c>
      <c r="B22" s="224">
        <f>B14+B17+B20</f>
        <v>44</v>
      </c>
      <c r="C22" s="224">
        <f t="shared" si="0"/>
        <v>20</v>
      </c>
      <c r="D22" s="224">
        <f t="shared" si="0"/>
        <v>12</v>
      </c>
      <c r="E22" s="224">
        <f t="shared" si="0"/>
        <v>10</v>
      </c>
      <c r="F22" s="224">
        <f>F14+F17+F20</f>
        <v>42</v>
      </c>
      <c r="G22" s="224">
        <f>F22/B22</f>
        <v>0.95454545454545459</v>
      </c>
      <c r="H22" s="225"/>
      <c r="I22" s="225"/>
      <c r="J22" s="225"/>
      <c r="K22" s="225"/>
      <c r="L22" s="225"/>
      <c r="M22" s="225"/>
      <c r="N22" s="225"/>
    </row>
    <row r="23" spans="1:14" x14ac:dyDescent="0.2">
      <c r="A23" s="226"/>
      <c r="B23" s="227"/>
      <c r="C23" s="227"/>
      <c r="D23" s="227"/>
      <c r="E23" s="227"/>
      <c r="F23" s="227"/>
      <c r="G23" s="227"/>
    </row>
    <row r="24" spans="1:14" s="231" customFormat="1" ht="16.5" x14ac:dyDescent="0.3">
      <c r="A24" s="228" t="s">
        <v>336</v>
      </c>
      <c r="B24" s="229"/>
      <c r="C24" s="229"/>
      <c r="D24" s="229"/>
      <c r="E24" s="229"/>
      <c r="F24" s="229"/>
      <c r="G24" s="229"/>
      <c r="H24" s="230"/>
      <c r="I24" s="230"/>
      <c r="J24" s="230"/>
      <c r="K24" s="230"/>
      <c r="L24" s="230"/>
      <c r="M24" s="230"/>
      <c r="N24" s="230"/>
    </row>
    <row r="25" spans="1:14" s="231" customFormat="1" ht="16.5" x14ac:dyDescent="0.2">
      <c r="A25" s="369" t="s">
        <v>337</v>
      </c>
      <c r="B25" s="369"/>
      <c r="C25" s="369"/>
      <c r="D25" s="369"/>
      <c r="E25" s="369"/>
      <c r="F25" s="369"/>
      <c r="G25" s="369"/>
      <c r="H25" s="230"/>
      <c r="I25" s="230"/>
      <c r="J25" s="230"/>
      <c r="K25" s="230"/>
      <c r="L25" s="230"/>
      <c r="M25" s="230"/>
      <c r="N25" s="230"/>
    </row>
    <row r="26" spans="1:14" s="231" customFormat="1" ht="35.25" customHeight="1" x14ac:dyDescent="0.2">
      <c r="A26" s="370" t="s">
        <v>451</v>
      </c>
      <c r="B26" s="370"/>
      <c r="C26" s="370"/>
      <c r="D26" s="370"/>
      <c r="E26" s="370"/>
      <c r="F26" s="370"/>
      <c r="G26" s="370"/>
      <c r="H26" s="230"/>
      <c r="I26" s="230"/>
      <c r="J26" s="230"/>
      <c r="K26" s="230"/>
      <c r="L26" s="230"/>
      <c r="M26" s="230"/>
      <c r="N26" s="230"/>
    </row>
    <row r="27" spans="1:14" s="231" customFormat="1" ht="16.5" x14ac:dyDescent="0.2">
      <c r="A27" s="369" t="s">
        <v>452</v>
      </c>
      <c r="B27" s="369"/>
      <c r="C27" s="369"/>
      <c r="D27" s="369"/>
      <c r="E27" s="369"/>
      <c r="F27" s="369"/>
      <c r="G27" s="369"/>
      <c r="H27" s="230"/>
      <c r="I27" s="230"/>
      <c r="J27" s="230"/>
      <c r="K27" s="230"/>
      <c r="L27" s="230"/>
      <c r="M27" s="230"/>
      <c r="N27" s="230"/>
    </row>
    <row r="28" spans="1:14" s="231" customFormat="1" ht="16.5" x14ac:dyDescent="0.2">
      <c r="A28" s="369" t="s">
        <v>375</v>
      </c>
      <c r="B28" s="369"/>
      <c r="C28" s="369"/>
      <c r="D28" s="369"/>
      <c r="E28" s="369"/>
      <c r="F28" s="369"/>
      <c r="G28" s="369"/>
      <c r="H28" s="230"/>
      <c r="I28" s="230"/>
      <c r="J28" s="230"/>
      <c r="K28" s="230"/>
      <c r="L28" s="230"/>
      <c r="M28" s="230"/>
      <c r="N28" s="230"/>
    </row>
    <row r="29" spans="1:14" x14ac:dyDescent="0.2">
      <c r="A29" s="232"/>
    </row>
    <row r="30" spans="1:14" ht="31.5" customHeight="1" x14ac:dyDescent="0.2">
      <c r="A30" s="368" t="s">
        <v>417</v>
      </c>
      <c r="B30" s="368"/>
      <c r="C30" s="368"/>
      <c r="D30" s="368"/>
      <c r="E30" s="368"/>
      <c r="F30" s="368"/>
      <c r="G30" s="368"/>
    </row>
  </sheetData>
  <sheetProtection insertRows="0"/>
  <mergeCells count="20">
    <mergeCell ref="A30:G30"/>
    <mergeCell ref="A25:G25"/>
    <mergeCell ref="A26:G26"/>
    <mergeCell ref="A27:G27"/>
    <mergeCell ref="A28:G28"/>
    <mergeCell ref="E9:E10"/>
    <mergeCell ref="F9:G9"/>
    <mergeCell ref="A12:G12"/>
    <mergeCell ref="A15:G15"/>
    <mergeCell ref="A18:G18"/>
    <mergeCell ref="A8:A10"/>
    <mergeCell ref="B8:B10"/>
    <mergeCell ref="C8:G8"/>
    <mergeCell ref="C9:C10"/>
    <mergeCell ref="D9:D10"/>
    <mergeCell ref="A1:G1"/>
    <mergeCell ref="A3:G3"/>
    <mergeCell ref="A4:G4"/>
    <mergeCell ref="A5:G5"/>
    <mergeCell ref="A6:F6"/>
  </mergeCells>
  <pageMargins left="0.59055118110236227" right="0.39370078740157483" top="0.39370078740157483" bottom="0.39370078740157483" header="0" footer="0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Normal="55" zoomScaleSheetLayoutView="100" workbookViewId="0">
      <selection activeCell="I8" sqref="I8"/>
    </sheetView>
  </sheetViews>
  <sheetFormatPr defaultRowHeight="14.25" x14ac:dyDescent="0.2"/>
  <cols>
    <col min="1" max="1" width="48.7109375" style="1" customWidth="1"/>
    <col min="2" max="2" width="9.140625" style="1" customWidth="1"/>
    <col min="3" max="3" width="12.5703125" style="1" customWidth="1"/>
    <col min="4" max="4" width="10.7109375" style="1" customWidth="1"/>
    <col min="5" max="5" width="8.85546875" style="1" customWidth="1"/>
    <col min="6" max="6" width="10.28515625" style="1" customWidth="1"/>
    <col min="7" max="7" width="10.140625" style="1" customWidth="1"/>
    <col min="8" max="8" width="43.140625" style="1" customWidth="1"/>
    <col min="9" max="9" width="43.42578125" style="1" customWidth="1"/>
    <col min="10" max="10" width="53.28515625" style="1" customWidth="1"/>
    <col min="11" max="16384" width="9.140625" style="1"/>
  </cols>
  <sheetData>
    <row r="1" spans="1:10" ht="27" customHeight="1" x14ac:dyDescent="0.2">
      <c r="A1" s="348" t="s">
        <v>454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33" customHeight="1" x14ac:dyDescent="0.2">
      <c r="A3" s="373" t="s">
        <v>225</v>
      </c>
      <c r="B3" s="349" t="s">
        <v>194</v>
      </c>
      <c r="C3" s="350"/>
      <c r="D3" s="350"/>
      <c r="E3" s="350"/>
      <c r="F3" s="350"/>
      <c r="G3" s="351"/>
      <c r="H3" s="372" t="s">
        <v>377</v>
      </c>
      <c r="I3" s="372" t="s">
        <v>378</v>
      </c>
      <c r="J3" s="372" t="s">
        <v>376</v>
      </c>
    </row>
    <row r="4" spans="1:10" ht="191.25" customHeight="1" x14ac:dyDescent="0.2">
      <c r="A4" s="374"/>
      <c r="B4" s="236" t="s">
        <v>90</v>
      </c>
      <c r="C4" s="236" t="s">
        <v>87</v>
      </c>
      <c r="D4" s="236" t="s">
        <v>88</v>
      </c>
      <c r="E4" s="240" t="s">
        <v>175</v>
      </c>
      <c r="F4" s="241" t="s">
        <v>193</v>
      </c>
      <c r="G4" s="236" t="s">
        <v>89</v>
      </c>
      <c r="H4" s="372"/>
      <c r="I4" s="372"/>
      <c r="J4" s="372"/>
    </row>
    <row r="5" spans="1:10" ht="14.25" customHeight="1" x14ac:dyDescent="0.2">
      <c r="A5" s="237"/>
      <c r="B5" s="13" t="s">
        <v>379</v>
      </c>
      <c r="C5" s="13" t="s">
        <v>380</v>
      </c>
      <c r="D5" s="13" t="s">
        <v>381</v>
      </c>
      <c r="E5" s="13" t="s">
        <v>382</v>
      </c>
      <c r="F5" s="13" t="s">
        <v>383</v>
      </c>
      <c r="G5" s="13" t="s">
        <v>384</v>
      </c>
      <c r="H5" s="13" t="s">
        <v>370</v>
      </c>
      <c r="I5" s="13" t="s">
        <v>371</v>
      </c>
      <c r="J5" s="13" t="s">
        <v>372</v>
      </c>
    </row>
    <row r="6" spans="1:10" s="21" customFormat="1" ht="15" customHeight="1" x14ac:dyDescent="0.2">
      <c r="A6" s="71" t="str">
        <f>'2'!B7</f>
        <v>Среднего общего образования</v>
      </c>
      <c r="B6" s="243"/>
      <c r="C6" s="243"/>
      <c r="D6" s="243"/>
      <c r="E6" s="243"/>
      <c r="F6" s="243"/>
      <c r="G6" s="243"/>
      <c r="H6" s="71"/>
      <c r="I6" s="71"/>
      <c r="J6" s="71"/>
    </row>
    <row r="7" spans="1:10" s="21" customFormat="1" ht="15" x14ac:dyDescent="0.2">
      <c r="A7" s="59" t="str">
        <f>'2'!B8</f>
        <v>МОУ гимназия №1</v>
      </c>
      <c r="B7" s="244"/>
      <c r="C7" s="244"/>
      <c r="D7" s="244"/>
      <c r="E7" s="244">
        <v>13.2</v>
      </c>
      <c r="F7" s="244"/>
      <c r="G7" s="244"/>
      <c r="H7" s="59"/>
      <c r="I7" s="59" t="s">
        <v>582</v>
      </c>
      <c r="J7" s="59"/>
    </row>
    <row r="8" spans="1:10" s="21" customFormat="1" ht="15" x14ac:dyDescent="0.2">
      <c r="A8" s="59">
        <f>'2'!B9</f>
        <v>0</v>
      </c>
      <c r="B8" s="244"/>
      <c r="C8" s="244"/>
      <c r="D8" s="244"/>
      <c r="E8" s="244"/>
      <c r="F8" s="244"/>
      <c r="G8" s="244"/>
      <c r="H8" s="59"/>
      <c r="I8" s="59"/>
      <c r="J8" s="59"/>
    </row>
    <row r="9" spans="1:10" s="21" customFormat="1" ht="15" x14ac:dyDescent="0.2">
      <c r="A9" s="59">
        <f>'2'!B10</f>
        <v>0</v>
      </c>
      <c r="B9" s="244"/>
      <c r="C9" s="244"/>
      <c r="D9" s="244"/>
      <c r="E9" s="244"/>
      <c r="F9" s="244"/>
      <c r="G9" s="244"/>
      <c r="H9" s="59"/>
      <c r="I9" s="59"/>
      <c r="J9" s="59"/>
    </row>
    <row r="10" spans="1:10" s="21" customFormat="1" ht="17.25" customHeight="1" x14ac:dyDescent="0.2">
      <c r="A10" s="71" t="str">
        <f>'2'!B11</f>
        <v>Основного общего образования</v>
      </c>
      <c r="B10" s="243"/>
      <c r="C10" s="243"/>
      <c r="D10" s="243"/>
      <c r="E10" s="243"/>
      <c r="F10" s="243"/>
      <c r="G10" s="243"/>
      <c r="H10" s="71"/>
      <c r="I10" s="71"/>
      <c r="J10" s="71"/>
    </row>
    <row r="11" spans="1:10" s="21" customFormat="1" ht="15" x14ac:dyDescent="0.2">
      <c r="A11" s="59">
        <f>'2'!B12</f>
        <v>0</v>
      </c>
      <c r="B11" s="244"/>
      <c r="C11" s="244"/>
      <c r="D11" s="244"/>
      <c r="E11" s="244"/>
      <c r="F11" s="244"/>
      <c r="G11" s="244"/>
      <c r="H11" s="59"/>
      <c r="I11" s="59"/>
      <c r="J11" s="59"/>
    </row>
    <row r="12" spans="1:10" s="21" customFormat="1" ht="15" x14ac:dyDescent="0.2">
      <c r="A12" s="59">
        <f>'2'!B13</f>
        <v>0</v>
      </c>
      <c r="B12" s="244"/>
      <c r="C12" s="244"/>
      <c r="D12" s="244"/>
      <c r="E12" s="244"/>
      <c r="F12" s="244"/>
      <c r="G12" s="244"/>
      <c r="H12" s="59"/>
      <c r="I12" s="59"/>
      <c r="J12" s="59"/>
    </row>
    <row r="13" spans="1:10" s="21" customFormat="1" ht="15" x14ac:dyDescent="0.2">
      <c r="A13" s="59">
        <f>'2'!B14</f>
        <v>0</v>
      </c>
      <c r="B13" s="244"/>
      <c r="C13" s="244"/>
      <c r="D13" s="244"/>
      <c r="E13" s="244"/>
      <c r="F13" s="244"/>
      <c r="G13" s="244"/>
      <c r="H13" s="59"/>
      <c r="I13" s="59"/>
      <c r="J13" s="59"/>
    </row>
    <row r="14" spans="1:10" s="21" customFormat="1" ht="15" customHeight="1" x14ac:dyDescent="0.2">
      <c r="A14" s="71" t="str">
        <f>'2'!B15</f>
        <v>Начального общего образования</v>
      </c>
      <c r="B14" s="243"/>
      <c r="C14" s="243"/>
      <c r="D14" s="243"/>
      <c r="E14" s="243"/>
      <c r="F14" s="243"/>
      <c r="G14" s="243"/>
      <c r="H14" s="71"/>
      <c r="I14" s="71"/>
      <c r="J14" s="71"/>
    </row>
    <row r="15" spans="1:10" s="21" customFormat="1" ht="15" x14ac:dyDescent="0.2">
      <c r="A15" s="59">
        <f>'2'!B16</f>
        <v>0</v>
      </c>
      <c r="B15" s="244"/>
      <c r="C15" s="244"/>
      <c r="D15" s="244"/>
      <c r="E15" s="244"/>
      <c r="F15" s="244"/>
      <c r="G15" s="244"/>
      <c r="H15" s="59"/>
      <c r="I15" s="59"/>
      <c r="J15" s="59"/>
    </row>
    <row r="16" spans="1:10" s="21" customFormat="1" ht="15" x14ac:dyDescent="0.2">
      <c r="A16" s="59">
        <f>'2'!B17</f>
        <v>0</v>
      </c>
      <c r="B16" s="244"/>
      <c r="C16" s="244"/>
      <c r="D16" s="244"/>
      <c r="E16" s="244"/>
      <c r="F16" s="244"/>
      <c r="G16" s="244"/>
      <c r="H16" s="59"/>
      <c r="I16" s="59"/>
      <c r="J16" s="59"/>
    </row>
    <row r="17" spans="1:10" s="21" customFormat="1" ht="15" x14ac:dyDescent="0.2">
      <c r="A17" s="59">
        <f>'2'!B18</f>
        <v>0</v>
      </c>
      <c r="B17" s="244"/>
      <c r="C17" s="244"/>
      <c r="D17" s="244"/>
      <c r="E17" s="244"/>
      <c r="F17" s="244"/>
      <c r="G17" s="244"/>
      <c r="H17" s="59"/>
      <c r="I17" s="59"/>
      <c r="J17" s="59"/>
    </row>
    <row r="18" spans="1:10" s="21" customFormat="1" ht="37.5" customHeight="1" x14ac:dyDescent="0.25">
      <c r="A18" s="126" t="str">
        <f>'2'!B19</f>
        <v>ИТОГО в общеобразовательных организациях:</v>
      </c>
      <c r="B18" s="248">
        <f t="shared" ref="B18:G18" si="0">SUM(B7:B9,B11:B13,B15:B17)</f>
        <v>0</v>
      </c>
      <c r="C18" s="248">
        <f t="shared" si="0"/>
        <v>0</v>
      </c>
      <c r="D18" s="248">
        <f t="shared" si="0"/>
        <v>0</v>
      </c>
      <c r="E18" s="248">
        <f t="shared" si="0"/>
        <v>13.2</v>
      </c>
      <c r="F18" s="248">
        <f t="shared" si="0"/>
        <v>0</v>
      </c>
      <c r="G18" s="248">
        <f t="shared" si="0"/>
        <v>0</v>
      </c>
      <c r="H18" s="245"/>
      <c r="I18" s="245"/>
      <c r="J18" s="245"/>
    </row>
    <row r="19" spans="1:10" s="21" customFormat="1" ht="38.25" customHeight="1" x14ac:dyDescent="0.2">
      <c r="A19" s="71" t="str">
        <f>'2'!B20</f>
        <v>Вечерние (сменные) общеобразовательные организации</v>
      </c>
      <c r="B19" s="249"/>
      <c r="C19" s="249"/>
      <c r="D19" s="249"/>
      <c r="E19" s="249"/>
      <c r="F19" s="249"/>
      <c r="G19" s="249"/>
      <c r="H19" s="71"/>
      <c r="I19" s="71"/>
      <c r="J19" s="71"/>
    </row>
    <row r="20" spans="1:10" s="21" customFormat="1" ht="15" x14ac:dyDescent="0.2">
      <c r="A20" s="59">
        <f>'2'!B21</f>
        <v>0</v>
      </c>
      <c r="B20" s="250"/>
      <c r="C20" s="250"/>
      <c r="D20" s="250"/>
      <c r="E20" s="250"/>
      <c r="F20" s="250"/>
      <c r="G20" s="250"/>
      <c r="H20" s="59"/>
      <c r="I20" s="59"/>
      <c r="J20" s="59"/>
    </row>
    <row r="21" spans="1:10" s="21" customFormat="1" ht="15" x14ac:dyDescent="0.2">
      <c r="A21" s="59">
        <f>'[1]2'!B22</f>
        <v>0</v>
      </c>
      <c r="B21" s="250"/>
      <c r="C21" s="250"/>
      <c r="D21" s="250"/>
      <c r="E21" s="250"/>
      <c r="F21" s="250"/>
      <c r="G21" s="250"/>
      <c r="H21" s="59"/>
      <c r="I21" s="59"/>
      <c r="J21" s="59"/>
    </row>
    <row r="22" spans="1:10" s="21" customFormat="1" ht="15" x14ac:dyDescent="0.2">
      <c r="A22" s="59">
        <f>'2'!B23</f>
        <v>0</v>
      </c>
      <c r="B22" s="250"/>
      <c r="C22" s="250"/>
      <c r="D22" s="250"/>
      <c r="E22" s="250"/>
      <c r="F22" s="250"/>
      <c r="G22" s="250"/>
      <c r="H22" s="59"/>
      <c r="I22" s="59"/>
      <c r="J22" s="59"/>
    </row>
    <row r="23" spans="1:10" s="21" customFormat="1" ht="31.5" x14ac:dyDescent="0.25">
      <c r="A23" s="126" t="str">
        <f>'2'!B24</f>
        <v>ИТОГО в вечерних (сменных) общеобразовательных организациях:</v>
      </c>
      <c r="B23" s="248">
        <f t="shared" ref="B23:G23" si="1">SUM(B20:B22)</f>
        <v>0</v>
      </c>
      <c r="C23" s="248">
        <f t="shared" si="1"/>
        <v>0</v>
      </c>
      <c r="D23" s="248">
        <f t="shared" si="1"/>
        <v>0</v>
      </c>
      <c r="E23" s="248">
        <f t="shared" si="1"/>
        <v>0</v>
      </c>
      <c r="F23" s="248">
        <f t="shared" si="1"/>
        <v>0</v>
      </c>
      <c r="G23" s="248">
        <f t="shared" si="1"/>
        <v>0</v>
      </c>
      <c r="H23" s="245"/>
      <c r="I23" s="245"/>
      <c r="J23" s="245"/>
    </row>
    <row r="24" spans="1:10" s="46" customFormat="1" ht="16.5" x14ac:dyDescent="0.3">
      <c r="A24" s="126" t="str">
        <f>'2'!B25</f>
        <v>ВСЕГО:</v>
      </c>
      <c r="B24" s="248">
        <f t="shared" ref="B24:G24" si="2">B18+B23</f>
        <v>0</v>
      </c>
      <c r="C24" s="248">
        <f t="shared" si="2"/>
        <v>0</v>
      </c>
      <c r="D24" s="248">
        <f t="shared" si="2"/>
        <v>0</v>
      </c>
      <c r="E24" s="248">
        <f t="shared" si="2"/>
        <v>13.2</v>
      </c>
      <c r="F24" s="248">
        <f t="shared" si="2"/>
        <v>0</v>
      </c>
      <c r="G24" s="248">
        <f t="shared" si="2"/>
        <v>0</v>
      </c>
      <c r="H24" s="245"/>
      <c r="I24" s="245"/>
      <c r="J24" s="245"/>
    </row>
    <row r="25" spans="1:10" ht="15" x14ac:dyDescent="0.2">
      <c r="A25" s="154"/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ht="15" x14ac:dyDescent="0.2">
      <c r="A26" s="154"/>
      <c r="B26" s="154"/>
      <c r="C26" s="154"/>
      <c r="D26" s="154"/>
      <c r="E26" s="154"/>
      <c r="F26" s="154"/>
      <c r="G26" s="154"/>
      <c r="H26" s="154"/>
      <c r="I26" s="154"/>
      <c r="J26" s="154"/>
    </row>
    <row r="27" spans="1:10" ht="18" x14ac:dyDescent="0.2">
      <c r="A27" s="246" t="s">
        <v>176</v>
      </c>
      <c r="B27" s="247"/>
      <c r="C27" s="247"/>
      <c r="D27" s="247"/>
      <c r="E27" s="247"/>
      <c r="F27" s="247"/>
      <c r="G27" s="247"/>
      <c r="H27" s="247"/>
      <c r="I27" s="247"/>
      <c r="J27" s="247"/>
    </row>
    <row r="28" spans="1:10" ht="31.5" customHeight="1" x14ac:dyDescent="0.2">
      <c r="A28" s="371" t="s">
        <v>416</v>
      </c>
      <c r="B28" s="371"/>
      <c r="C28" s="371"/>
      <c r="D28" s="371"/>
      <c r="E28" s="371"/>
      <c r="F28" s="371"/>
      <c r="G28" s="371"/>
      <c r="H28" s="371"/>
      <c r="I28" s="371"/>
      <c r="J28" s="371"/>
    </row>
    <row r="30" spans="1:10" x14ac:dyDescent="0.2">
      <c r="A30" s="50" t="s">
        <v>206</v>
      </c>
    </row>
  </sheetData>
  <mergeCells count="7">
    <mergeCell ref="A1:J1"/>
    <mergeCell ref="A28:J28"/>
    <mergeCell ref="H3:H4"/>
    <mergeCell ref="I3:I4"/>
    <mergeCell ref="B3:G3"/>
    <mergeCell ref="J3:J4"/>
    <mergeCell ref="A3:A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I1" zoomScaleNormal="70" zoomScaleSheetLayoutView="100" workbookViewId="0">
      <selection activeCell="U8" sqref="U8"/>
    </sheetView>
  </sheetViews>
  <sheetFormatPr defaultRowHeight="14.25" x14ac:dyDescent="0.2"/>
  <cols>
    <col min="1" max="1" width="4.7109375" style="21" customWidth="1"/>
    <col min="2" max="2" width="42.42578125" style="21" customWidth="1"/>
    <col min="3" max="9" width="9.140625" style="1"/>
    <col min="10" max="10" width="10.85546875" style="1" customWidth="1"/>
    <col min="11" max="11" width="12.28515625" style="1" customWidth="1"/>
    <col min="12" max="12" width="13.42578125" style="1" customWidth="1"/>
    <col min="13" max="13" width="7.28515625" style="1" customWidth="1"/>
    <col min="14" max="14" width="7.5703125" style="1" customWidth="1"/>
    <col min="15" max="16" width="13" style="1" customWidth="1"/>
    <col min="17" max="17" width="16.7109375" style="1" customWidth="1"/>
    <col min="18" max="23" width="9.140625" style="1"/>
    <col min="24" max="24" width="8.85546875" style="1" customWidth="1"/>
    <col min="25" max="25" width="18.85546875" style="1" customWidth="1"/>
    <col min="26" max="16384" width="9.140625" style="1"/>
  </cols>
  <sheetData>
    <row r="1" spans="1:25" ht="23.25" customHeight="1" x14ac:dyDescent="0.2">
      <c r="A1" s="293" t="s">
        <v>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</row>
    <row r="2" spans="1:25" ht="15.75" customHeight="1" x14ac:dyDescent="0.25">
      <c r="A2" s="37"/>
      <c r="B2" s="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35.25" customHeight="1" x14ac:dyDescent="0.2">
      <c r="A3" s="289" t="s">
        <v>219</v>
      </c>
      <c r="B3" s="289" t="s">
        <v>207</v>
      </c>
      <c r="C3" s="300" t="s">
        <v>69</v>
      </c>
      <c r="D3" s="300" t="s">
        <v>80</v>
      </c>
      <c r="E3" s="309" t="s">
        <v>233</v>
      </c>
      <c r="F3" s="309"/>
      <c r="G3" s="291" t="s">
        <v>203</v>
      </c>
      <c r="H3" s="291" t="s">
        <v>149</v>
      </c>
      <c r="I3" s="308" t="s">
        <v>202</v>
      </c>
      <c r="J3" s="308"/>
      <c r="K3" s="308"/>
      <c r="L3" s="308"/>
      <c r="M3" s="298" t="s">
        <v>233</v>
      </c>
      <c r="N3" s="299"/>
      <c r="O3" s="294" t="s">
        <v>236</v>
      </c>
      <c r="P3" s="295"/>
      <c r="Q3" s="301" t="s">
        <v>547</v>
      </c>
      <c r="R3" s="312" t="s">
        <v>1</v>
      </c>
      <c r="S3" s="312"/>
      <c r="T3" s="312"/>
      <c r="U3" s="312"/>
      <c r="V3" s="312"/>
      <c r="W3" s="312"/>
      <c r="X3" s="312"/>
      <c r="Y3" s="312"/>
    </row>
    <row r="4" spans="1:25" ht="101.25" customHeight="1" x14ac:dyDescent="0.2">
      <c r="A4" s="289"/>
      <c r="B4" s="289"/>
      <c r="C4" s="300"/>
      <c r="D4" s="300"/>
      <c r="E4" s="310" t="s">
        <v>234</v>
      </c>
      <c r="F4" s="310" t="s">
        <v>235</v>
      </c>
      <c r="G4" s="291"/>
      <c r="H4" s="291"/>
      <c r="I4" s="291" t="s">
        <v>201</v>
      </c>
      <c r="J4" s="307" t="s">
        <v>144</v>
      </c>
      <c r="K4" s="307"/>
      <c r="L4" s="307"/>
      <c r="M4" s="291" t="s">
        <v>234</v>
      </c>
      <c r="N4" s="291" t="s">
        <v>235</v>
      </c>
      <c r="O4" s="296"/>
      <c r="P4" s="297"/>
      <c r="Q4" s="302"/>
      <c r="R4" s="290" t="s">
        <v>81</v>
      </c>
      <c r="S4" s="290" t="s">
        <v>548</v>
      </c>
      <c r="T4" s="290" t="s">
        <v>527</v>
      </c>
      <c r="U4" s="290" t="s">
        <v>184</v>
      </c>
      <c r="V4" s="290" t="s">
        <v>528</v>
      </c>
      <c r="W4" s="290" t="s">
        <v>302</v>
      </c>
      <c r="X4" s="304" t="s">
        <v>549</v>
      </c>
      <c r="Y4" s="305"/>
    </row>
    <row r="5" spans="1:25" ht="168.75" customHeight="1" x14ac:dyDescent="0.2">
      <c r="A5" s="289"/>
      <c r="B5" s="289"/>
      <c r="C5" s="300"/>
      <c r="D5" s="300"/>
      <c r="E5" s="311"/>
      <c r="F5" s="311"/>
      <c r="G5" s="291"/>
      <c r="H5" s="291"/>
      <c r="I5" s="291"/>
      <c r="J5" s="81" t="s">
        <v>232</v>
      </c>
      <c r="K5" s="81" t="s">
        <v>145</v>
      </c>
      <c r="L5" s="81" t="s">
        <v>146</v>
      </c>
      <c r="M5" s="291"/>
      <c r="N5" s="291"/>
      <c r="O5" s="206" t="s">
        <v>234</v>
      </c>
      <c r="P5" s="206" t="s">
        <v>235</v>
      </c>
      <c r="Q5" s="303"/>
      <c r="R5" s="290"/>
      <c r="S5" s="290"/>
      <c r="T5" s="290"/>
      <c r="U5" s="290"/>
      <c r="V5" s="290"/>
      <c r="W5" s="290"/>
      <c r="X5" s="261" t="s">
        <v>0</v>
      </c>
      <c r="Y5" s="261" t="s">
        <v>526</v>
      </c>
    </row>
    <row r="6" spans="1:25" ht="15.75" x14ac:dyDescent="0.25">
      <c r="A6" s="82"/>
      <c r="B6" s="84"/>
      <c r="C6" s="74" t="s">
        <v>13</v>
      </c>
      <c r="D6" s="74" t="s">
        <v>14</v>
      </c>
      <c r="E6" s="74" t="s">
        <v>237</v>
      </c>
      <c r="F6" s="74" t="s">
        <v>238</v>
      </c>
      <c r="G6" s="79" t="s">
        <v>15</v>
      </c>
      <c r="H6" s="79" t="s">
        <v>16</v>
      </c>
      <c r="I6" s="79" t="s">
        <v>17</v>
      </c>
      <c r="J6" s="77" t="s">
        <v>18</v>
      </c>
      <c r="K6" s="77" t="s">
        <v>19</v>
      </c>
      <c r="L6" s="77" t="s">
        <v>20</v>
      </c>
      <c r="M6" s="79" t="s">
        <v>239</v>
      </c>
      <c r="N6" s="79" t="s">
        <v>240</v>
      </c>
      <c r="O6" s="158" t="s">
        <v>263</v>
      </c>
      <c r="P6" s="207" t="s">
        <v>264</v>
      </c>
      <c r="Q6" s="263" t="s">
        <v>21</v>
      </c>
      <c r="R6" s="158" t="s">
        <v>22</v>
      </c>
      <c r="S6" s="158" t="s">
        <v>23</v>
      </c>
      <c r="T6" s="158" t="s">
        <v>24</v>
      </c>
      <c r="U6" s="158" t="s">
        <v>25</v>
      </c>
      <c r="V6" s="158" t="s">
        <v>26</v>
      </c>
      <c r="W6" s="158" t="s">
        <v>147</v>
      </c>
      <c r="X6" s="158" t="s">
        <v>524</v>
      </c>
      <c r="Y6" s="263" t="s">
        <v>525</v>
      </c>
    </row>
    <row r="7" spans="1:25" ht="15.75" x14ac:dyDescent="0.25">
      <c r="A7" s="70"/>
      <c r="B7" s="71" t="s">
        <v>150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  <c r="S7" s="72"/>
      <c r="T7" s="72"/>
      <c r="U7" s="72"/>
      <c r="V7" s="72"/>
      <c r="W7" s="72"/>
      <c r="X7" s="72"/>
      <c r="Y7" s="72"/>
    </row>
    <row r="8" spans="1:25" ht="15" x14ac:dyDescent="0.2">
      <c r="A8" s="58"/>
      <c r="B8" s="163" t="s">
        <v>557</v>
      </c>
      <c r="C8" s="75">
        <v>1</v>
      </c>
      <c r="D8" s="75">
        <v>13</v>
      </c>
      <c r="E8" s="75">
        <v>3</v>
      </c>
      <c r="F8" s="75">
        <v>0</v>
      </c>
      <c r="G8" s="80">
        <v>23</v>
      </c>
      <c r="H8" s="80">
        <v>23</v>
      </c>
      <c r="I8" s="80">
        <v>23</v>
      </c>
      <c r="J8" s="78">
        <v>0</v>
      </c>
      <c r="K8" s="78">
        <v>0</v>
      </c>
      <c r="L8" s="78">
        <v>0</v>
      </c>
      <c r="M8" s="80">
        <v>1</v>
      </c>
      <c r="N8" s="80">
        <v>0</v>
      </c>
      <c r="O8" s="49">
        <v>40</v>
      </c>
      <c r="P8" s="49">
        <v>0</v>
      </c>
      <c r="Q8" s="49">
        <v>1</v>
      </c>
      <c r="R8" s="61">
        <f>D8+I8+O8+P8+Q8</f>
        <v>77</v>
      </c>
      <c r="S8" s="49">
        <v>15</v>
      </c>
      <c r="T8" s="49">
        <v>1</v>
      </c>
      <c r="U8" s="49">
        <v>1</v>
      </c>
      <c r="V8" s="49">
        <v>0</v>
      </c>
      <c r="W8" s="49">
        <v>51</v>
      </c>
      <c r="X8" s="49">
        <v>51</v>
      </c>
      <c r="Y8" s="49">
        <v>1</v>
      </c>
    </row>
    <row r="9" spans="1:25" ht="15" x14ac:dyDescent="0.2">
      <c r="A9" s="58"/>
      <c r="B9" s="59"/>
      <c r="C9" s="75"/>
      <c r="D9" s="75"/>
      <c r="E9" s="75"/>
      <c r="F9" s="75"/>
      <c r="G9" s="80"/>
      <c r="H9" s="80"/>
      <c r="I9" s="80"/>
      <c r="J9" s="78"/>
      <c r="K9" s="78"/>
      <c r="L9" s="78"/>
      <c r="M9" s="80"/>
      <c r="N9" s="80"/>
      <c r="O9" s="49"/>
      <c r="P9" s="49"/>
      <c r="Q9" s="49"/>
      <c r="R9" s="61">
        <f t="shared" ref="R9:R10" si="0">D9+I9+O9+P9+Q9</f>
        <v>0</v>
      </c>
      <c r="S9" s="49"/>
      <c r="T9" s="49"/>
      <c r="U9" s="49"/>
      <c r="V9" s="49"/>
      <c r="W9" s="49"/>
      <c r="X9" s="49"/>
      <c r="Y9" s="49"/>
    </row>
    <row r="10" spans="1:25" ht="15" x14ac:dyDescent="0.2">
      <c r="A10" s="58"/>
      <c r="B10" s="59"/>
      <c r="C10" s="75"/>
      <c r="D10" s="75"/>
      <c r="E10" s="75"/>
      <c r="F10" s="75"/>
      <c r="G10" s="80"/>
      <c r="H10" s="80"/>
      <c r="I10" s="80"/>
      <c r="J10" s="78"/>
      <c r="K10" s="78"/>
      <c r="L10" s="78"/>
      <c r="M10" s="80"/>
      <c r="N10" s="80"/>
      <c r="O10" s="49"/>
      <c r="P10" s="49"/>
      <c r="Q10" s="49"/>
      <c r="R10" s="61">
        <f t="shared" si="0"/>
        <v>0</v>
      </c>
      <c r="S10" s="49"/>
      <c r="T10" s="49"/>
      <c r="U10" s="49"/>
      <c r="V10" s="49"/>
      <c r="W10" s="49"/>
      <c r="X10" s="49"/>
      <c r="Y10" s="49"/>
    </row>
    <row r="11" spans="1:25" ht="15" x14ac:dyDescent="0.2">
      <c r="A11" s="70"/>
      <c r="B11" s="71" t="s">
        <v>151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" x14ac:dyDescent="0.2">
      <c r="A12" s="58"/>
      <c r="B12" s="59"/>
      <c r="C12" s="75"/>
      <c r="D12" s="75"/>
      <c r="E12" s="75"/>
      <c r="F12" s="75"/>
      <c r="G12" s="80"/>
      <c r="H12" s="80"/>
      <c r="I12" s="80"/>
      <c r="J12" s="78"/>
      <c r="K12" s="78"/>
      <c r="L12" s="78"/>
      <c r="M12" s="80"/>
      <c r="N12" s="80"/>
      <c r="O12" s="49"/>
      <c r="P12" s="49"/>
      <c r="Q12" s="49"/>
      <c r="R12" s="61">
        <f t="shared" ref="R12:R14" si="1">D12+I12+O12+P12+Q12</f>
        <v>0</v>
      </c>
      <c r="S12" s="49"/>
      <c r="T12" s="49"/>
      <c r="U12" s="49"/>
      <c r="V12" s="49"/>
      <c r="W12" s="49"/>
      <c r="X12" s="49"/>
      <c r="Y12" s="49"/>
    </row>
    <row r="13" spans="1:25" ht="15" x14ac:dyDescent="0.2">
      <c r="A13" s="58"/>
      <c r="B13" s="59"/>
      <c r="C13" s="75"/>
      <c r="D13" s="75"/>
      <c r="E13" s="75"/>
      <c r="F13" s="75"/>
      <c r="G13" s="80"/>
      <c r="H13" s="80"/>
      <c r="I13" s="80"/>
      <c r="J13" s="78"/>
      <c r="K13" s="78"/>
      <c r="L13" s="78"/>
      <c r="M13" s="80"/>
      <c r="N13" s="80"/>
      <c r="O13" s="49"/>
      <c r="P13" s="49"/>
      <c r="Q13" s="49"/>
      <c r="R13" s="61">
        <f t="shared" si="1"/>
        <v>0</v>
      </c>
      <c r="S13" s="49"/>
      <c r="T13" s="49"/>
      <c r="U13" s="49"/>
      <c r="V13" s="49"/>
      <c r="W13" s="49"/>
      <c r="X13" s="49"/>
      <c r="Y13" s="49"/>
    </row>
    <row r="14" spans="1:25" ht="15" x14ac:dyDescent="0.2">
      <c r="A14" s="58"/>
      <c r="B14" s="59"/>
      <c r="C14" s="75"/>
      <c r="D14" s="75"/>
      <c r="E14" s="75"/>
      <c r="F14" s="75"/>
      <c r="G14" s="80"/>
      <c r="H14" s="80"/>
      <c r="I14" s="80"/>
      <c r="J14" s="78"/>
      <c r="K14" s="78"/>
      <c r="L14" s="78"/>
      <c r="M14" s="80"/>
      <c r="N14" s="80"/>
      <c r="O14" s="49"/>
      <c r="P14" s="49"/>
      <c r="Q14" s="49"/>
      <c r="R14" s="61">
        <f t="shared" si="1"/>
        <v>0</v>
      </c>
      <c r="S14" s="49"/>
      <c r="T14" s="49"/>
      <c r="U14" s="49"/>
      <c r="V14" s="49"/>
      <c r="W14" s="49"/>
      <c r="X14" s="49"/>
      <c r="Y14" s="49"/>
    </row>
    <row r="15" spans="1:25" ht="15" x14ac:dyDescent="0.2">
      <c r="A15" s="70"/>
      <c r="B15" s="71" t="s">
        <v>152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ht="15" x14ac:dyDescent="0.2">
      <c r="A16" s="58"/>
      <c r="B16" s="59"/>
      <c r="C16" s="75"/>
      <c r="D16" s="75"/>
      <c r="E16" s="75"/>
      <c r="F16" s="75"/>
      <c r="G16" s="80"/>
      <c r="H16" s="80"/>
      <c r="I16" s="80"/>
      <c r="J16" s="78"/>
      <c r="K16" s="78"/>
      <c r="L16" s="78"/>
      <c r="M16" s="80"/>
      <c r="N16" s="80"/>
      <c r="O16" s="49"/>
      <c r="P16" s="49"/>
      <c r="Q16" s="49"/>
      <c r="R16" s="61">
        <f t="shared" ref="R16:R18" si="2">D16+I16+O16+P16+Q16</f>
        <v>0</v>
      </c>
      <c r="S16" s="49"/>
      <c r="T16" s="49"/>
      <c r="U16" s="49"/>
      <c r="V16" s="49"/>
      <c r="W16" s="49"/>
      <c r="X16" s="49"/>
      <c r="Y16" s="49"/>
    </row>
    <row r="17" spans="1:25" ht="15" x14ac:dyDescent="0.2">
      <c r="A17" s="58"/>
      <c r="B17" s="59"/>
      <c r="C17" s="75"/>
      <c r="D17" s="75"/>
      <c r="E17" s="75"/>
      <c r="F17" s="75"/>
      <c r="G17" s="80"/>
      <c r="H17" s="80"/>
      <c r="I17" s="80"/>
      <c r="J17" s="78"/>
      <c r="K17" s="78"/>
      <c r="L17" s="78"/>
      <c r="M17" s="80"/>
      <c r="N17" s="80"/>
      <c r="O17" s="49"/>
      <c r="P17" s="49"/>
      <c r="Q17" s="49"/>
      <c r="R17" s="61">
        <f t="shared" si="2"/>
        <v>0</v>
      </c>
      <c r="S17" s="49"/>
      <c r="T17" s="49"/>
      <c r="U17" s="49"/>
      <c r="V17" s="49"/>
      <c r="W17" s="49"/>
      <c r="X17" s="49"/>
      <c r="Y17" s="49"/>
    </row>
    <row r="18" spans="1:25" ht="15" x14ac:dyDescent="0.2">
      <c r="A18" s="58"/>
      <c r="B18" s="59"/>
      <c r="C18" s="75"/>
      <c r="D18" s="75"/>
      <c r="E18" s="75"/>
      <c r="F18" s="75"/>
      <c r="G18" s="80"/>
      <c r="H18" s="80"/>
      <c r="I18" s="80"/>
      <c r="J18" s="78"/>
      <c r="K18" s="78"/>
      <c r="L18" s="78"/>
      <c r="M18" s="80"/>
      <c r="N18" s="80"/>
      <c r="O18" s="49"/>
      <c r="P18" s="49"/>
      <c r="Q18" s="49"/>
      <c r="R18" s="61">
        <f t="shared" si="2"/>
        <v>0</v>
      </c>
      <c r="S18" s="49"/>
      <c r="T18" s="49"/>
      <c r="U18" s="49"/>
      <c r="V18" s="49"/>
      <c r="W18" s="49"/>
      <c r="X18" s="49"/>
      <c r="Y18" s="49"/>
    </row>
    <row r="19" spans="1:25" ht="31.5" x14ac:dyDescent="0.25">
      <c r="A19" s="62"/>
      <c r="B19" s="63" t="s">
        <v>153</v>
      </c>
      <c r="C19" s="64">
        <f t="shared" ref="C19:W19" si="3">SUM(C8:C10,C12:C14,C16:C18)</f>
        <v>1</v>
      </c>
      <c r="D19" s="64">
        <f t="shared" si="3"/>
        <v>13</v>
      </c>
      <c r="E19" s="64">
        <f>SUM(E8:E10,E12:E14,E16:E18)</f>
        <v>3</v>
      </c>
      <c r="F19" s="64">
        <f>SUM(F8:F10,F12:F14,F16:F18)</f>
        <v>0</v>
      </c>
      <c r="G19" s="64">
        <f t="shared" si="3"/>
        <v>23</v>
      </c>
      <c r="H19" s="64">
        <f t="shared" si="3"/>
        <v>23</v>
      </c>
      <c r="I19" s="64">
        <f t="shared" si="3"/>
        <v>23</v>
      </c>
      <c r="J19" s="64">
        <f t="shared" si="3"/>
        <v>0</v>
      </c>
      <c r="K19" s="64">
        <f t="shared" si="3"/>
        <v>0</v>
      </c>
      <c r="L19" s="64">
        <f t="shared" si="3"/>
        <v>0</v>
      </c>
      <c r="M19" s="64">
        <f t="shared" si="3"/>
        <v>1</v>
      </c>
      <c r="N19" s="64">
        <f t="shared" si="3"/>
        <v>0</v>
      </c>
      <c r="O19" s="64">
        <f t="shared" si="3"/>
        <v>40</v>
      </c>
      <c r="P19" s="64">
        <f t="shared" si="3"/>
        <v>0</v>
      </c>
      <c r="Q19" s="64">
        <f t="shared" ref="Q19" si="4">SUM(Q8:Q10,Q12:Q14,Q16:Q18)</f>
        <v>1</v>
      </c>
      <c r="R19" s="61">
        <f>D19+I19+O19+P19+Q19</f>
        <v>77</v>
      </c>
      <c r="S19" s="64">
        <f t="shared" si="3"/>
        <v>15</v>
      </c>
      <c r="T19" s="64">
        <f t="shared" si="3"/>
        <v>1</v>
      </c>
      <c r="U19" s="64">
        <f t="shared" si="3"/>
        <v>1</v>
      </c>
      <c r="V19" s="64">
        <f t="shared" si="3"/>
        <v>0</v>
      </c>
      <c r="W19" s="64">
        <f t="shared" si="3"/>
        <v>51</v>
      </c>
      <c r="X19" s="64">
        <f>SUM(Y8:Y10,Y12:Y14,Y16:Y18)</f>
        <v>1</v>
      </c>
      <c r="Y19" s="64">
        <f>SUM(Z8:Z10,Z12:Z14,Z16:Z18)</f>
        <v>0</v>
      </c>
    </row>
    <row r="20" spans="1:25" ht="30" x14ac:dyDescent="0.2">
      <c r="A20" s="76"/>
      <c r="B20" s="71" t="s">
        <v>167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" ht="15" x14ac:dyDescent="0.2">
      <c r="A21" s="60"/>
      <c r="B21" s="59"/>
      <c r="C21" s="75"/>
      <c r="D21" s="75"/>
      <c r="E21" s="75"/>
      <c r="F21" s="75"/>
      <c r="G21" s="80"/>
      <c r="H21" s="80"/>
      <c r="I21" s="80"/>
      <c r="J21" s="78"/>
      <c r="K21" s="78"/>
      <c r="L21" s="78"/>
      <c r="M21" s="80"/>
      <c r="N21" s="80"/>
      <c r="O21" s="49"/>
      <c r="P21" s="49"/>
      <c r="Q21" s="49"/>
      <c r="R21" s="61">
        <f t="shared" ref="R21:R23" si="5">D21+I21+O21+P21+Q21</f>
        <v>0</v>
      </c>
      <c r="S21" s="49"/>
      <c r="T21" s="49"/>
      <c r="U21" s="49"/>
      <c r="V21" s="49"/>
      <c r="W21" s="49"/>
      <c r="X21" s="49"/>
      <c r="Y21" s="49"/>
    </row>
    <row r="22" spans="1:25" ht="15" x14ac:dyDescent="0.2">
      <c r="A22" s="58"/>
      <c r="B22" s="59"/>
      <c r="C22" s="75"/>
      <c r="D22" s="75"/>
      <c r="E22" s="75"/>
      <c r="F22" s="75"/>
      <c r="G22" s="80"/>
      <c r="H22" s="80"/>
      <c r="I22" s="80"/>
      <c r="J22" s="78"/>
      <c r="K22" s="78"/>
      <c r="L22" s="78"/>
      <c r="M22" s="80"/>
      <c r="N22" s="80"/>
      <c r="O22" s="49"/>
      <c r="P22" s="49"/>
      <c r="Q22" s="49"/>
      <c r="R22" s="61">
        <f t="shared" si="5"/>
        <v>0</v>
      </c>
      <c r="S22" s="49"/>
      <c r="T22" s="49"/>
      <c r="U22" s="49"/>
      <c r="V22" s="49"/>
      <c r="W22" s="49"/>
      <c r="X22" s="49"/>
      <c r="Y22" s="49"/>
    </row>
    <row r="23" spans="1:25" ht="15" x14ac:dyDescent="0.2">
      <c r="A23" s="58"/>
      <c r="B23" s="59"/>
      <c r="C23" s="75"/>
      <c r="D23" s="75"/>
      <c r="E23" s="75"/>
      <c r="F23" s="75"/>
      <c r="G23" s="80"/>
      <c r="H23" s="80"/>
      <c r="I23" s="80"/>
      <c r="J23" s="78"/>
      <c r="K23" s="78"/>
      <c r="L23" s="78"/>
      <c r="M23" s="80"/>
      <c r="N23" s="80"/>
      <c r="O23" s="49"/>
      <c r="P23" s="49"/>
      <c r="Q23" s="49"/>
      <c r="R23" s="61">
        <f t="shared" si="5"/>
        <v>0</v>
      </c>
      <c r="S23" s="49"/>
      <c r="T23" s="49"/>
      <c r="U23" s="49"/>
      <c r="V23" s="49"/>
      <c r="W23" s="49"/>
      <c r="X23" s="49"/>
      <c r="Y23" s="49"/>
    </row>
    <row r="24" spans="1:25" ht="47.25" x14ac:dyDescent="0.2">
      <c r="A24" s="65"/>
      <c r="B24" s="63" t="s">
        <v>154</v>
      </c>
      <c r="C24" s="64">
        <f>SUM(C21:C23)</f>
        <v>0</v>
      </c>
      <c r="D24" s="64">
        <f t="shared" ref="D24:Y24" si="6">SUM(D21:D23)</f>
        <v>0</v>
      </c>
      <c r="E24" s="64">
        <f t="shared" ref="E24:F24" si="7">SUM(E21:E23)</f>
        <v>0</v>
      </c>
      <c r="F24" s="64">
        <f t="shared" si="7"/>
        <v>0</v>
      </c>
      <c r="G24" s="64">
        <f t="shared" si="6"/>
        <v>0</v>
      </c>
      <c r="H24" s="64">
        <f t="shared" si="6"/>
        <v>0</v>
      </c>
      <c r="I24" s="64">
        <f t="shared" si="6"/>
        <v>0</v>
      </c>
      <c r="J24" s="64">
        <f t="shared" si="6"/>
        <v>0</v>
      </c>
      <c r="K24" s="64">
        <f t="shared" si="6"/>
        <v>0</v>
      </c>
      <c r="L24" s="64">
        <f t="shared" si="6"/>
        <v>0</v>
      </c>
      <c r="M24" s="64">
        <f t="shared" ref="M24:N24" si="8">SUM(M21:M23)</f>
        <v>0</v>
      </c>
      <c r="N24" s="64">
        <f t="shared" si="8"/>
        <v>0</v>
      </c>
      <c r="O24" s="64">
        <f t="shared" si="6"/>
        <v>0</v>
      </c>
      <c r="P24" s="64">
        <f>SUM(P21:P23)</f>
        <v>0</v>
      </c>
      <c r="Q24" s="64">
        <f>SUM(Q21:Q23)</f>
        <v>0</v>
      </c>
      <c r="R24" s="64">
        <f t="shared" si="6"/>
        <v>0</v>
      </c>
      <c r="S24" s="64">
        <f t="shared" si="6"/>
        <v>0</v>
      </c>
      <c r="T24" s="64">
        <f t="shared" si="6"/>
        <v>0</v>
      </c>
      <c r="U24" s="64">
        <f t="shared" si="6"/>
        <v>0</v>
      </c>
      <c r="V24" s="64">
        <f t="shared" si="6"/>
        <v>0</v>
      </c>
      <c r="W24" s="64">
        <f t="shared" si="6"/>
        <v>0</v>
      </c>
      <c r="X24" s="64"/>
      <c r="Y24" s="64">
        <f t="shared" si="6"/>
        <v>0</v>
      </c>
    </row>
    <row r="25" spans="1:25" ht="15" x14ac:dyDescent="0.2">
      <c r="A25" s="66"/>
      <c r="B25" s="67" t="s">
        <v>155</v>
      </c>
      <c r="C25" s="64">
        <f>SUM(C19,C24)</f>
        <v>1</v>
      </c>
      <c r="D25" s="64">
        <f t="shared" ref="D25:W25" si="9">SUM(D19,D24)</f>
        <v>13</v>
      </c>
      <c r="E25" s="64">
        <f t="shared" ref="E25:F25" si="10">SUM(E19,E24)</f>
        <v>3</v>
      </c>
      <c r="F25" s="64">
        <f t="shared" si="10"/>
        <v>0</v>
      </c>
      <c r="G25" s="64">
        <f t="shared" si="9"/>
        <v>23</v>
      </c>
      <c r="H25" s="64">
        <f t="shared" si="9"/>
        <v>23</v>
      </c>
      <c r="I25" s="64">
        <f t="shared" si="9"/>
        <v>23</v>
      </c>
      <c r="J25" s="64">
        <f t="shared" si="9"/>
        <v>0</v>
      </c>
      <c r="K25" s="64">
        <f t="shared" si="9"/>
        <v>0</v>
      </c>
      <c r="L25" s="64">
        <f t="shared" si="9"/>
        <v>0</v>
      </c>
      <c r="M25" s="64">
        <f t="shared" ref="M25:N25" si="11">SUM(M19,M24)</f>
        <v>1</v>
      </c>
      <c r="N25" s="64">
        <f t="shared" si="11"/>
        <v>0</v>
      </c>
      <c r="O25" s="64">
        <f t="shared" si="9"/>
        <v>40</v>
      </c>
      <c r="P25" s="64">
        <f>SUM(P19,P24)</f>
        <v>0</v>
      </c>
      <c r="Q25" s="64">
        <f>SUM(Q19,Q24)</f>
        <v>1</v>
      </c>
      <c r="R25" s="64">
        <f t="shared" si="9"/>
        <v>77</v>
      </c>
      <c r="S25" s="64">
        <f t="shared" si="9"/>
        <v>15</v>
      </c>
      <c r="T25" s="64">
        <f t="shared" si="9"/>
        <v>1</v>
      </c>
      <c r="U25" s="64">
        <f t="shared" si="9"/>
        <v>1</v>
      </c>
      <c r="V25" s="64">
        <f t="shared" si="9"/>
        <v>0</v>
      </c>
      <c r="W25" s="64">
        <f t="shared" si="9"/>
        <v>51</v>
      </c>
      <c r="X25" s="64"/>
      <c r="Y25" s="64">
        <f>SUM(X19,Y24)</f>
        <v>1</v>
      </c>
    </row>
    <row r="26" spans="1:25" x14ac:dyDescent="0.2">
      <c r="A26" s="37"/>
      <c r="B26" s="44"/>
    </row>
    <row r="27" spans="1:25" x14ac:dyDescent="0.2">
      <c r="B27" s="45"/>
    </row>
    <row r="28" spans="1:25" ht="15.75" x14ac:dyDescent="0.25">
      <c r="A28" s="164" t="s">
        <v>177</v>
      </c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</row>
    <row r="29" spans="1:25" ht="15.75" x14ac:dyDescent="0.25">
      <c r="A29" s="288" t="s">
        <v>198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</row>
    <row r="30" spans="1:25" ht="15.75" x14ac:dyDescent="0.2">
      <c r="A30" s="292" t="s">
        <v>199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</row>
    <row r="31" spans="1:25" ht="15.75" x14ac:dyDescent="0.2">
      <c r="A31" s="292" t="s">
        <v>200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</row>
    <row r="32" spans="1:25" ht="39" customHeight="1" x14ac:dyDescent="0.2">
      <c r="A32" s="292" t="s">
        <v>373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</row>
    <row r="33" spans="1:25" ht="22.5" customHeight="1" x14ac:dyDescent="0.2">
      <c r="A33" s="292" t="s">
        <v>552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</row>
    <row r="34" spans="1:25" ht="34.5" customHeight="1" x14ac:dyDescent="0.2">
      <c r="A34" s="292" t="s">
        <v>550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</row>
    <row r="35" spans="1:25" ht="21.75" customHeight="1" x14ac:dyDescent="0.2">
      <c r="A35" s="292" t="s">
        <v>551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</row>
    <row r="36" spans="1:25" ht="15.75" x14ac:dyDescent="0.2">
      <c r="A36" s="292" t="s">
        <v>204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</row>
    <row r="37" spans="1:25" ht="15.75" customHeight="1" x14ac:dyDescent="0.2">
      <c r="A37" s="306" t="s">
        <v>205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</row>
    <row r="38" spans="1:25" ht="22.5" customHeight="1" x14ac:dyDescent="0.2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</row>
    <row r="39" spans="1:25" x14ac:dyDescent="0.2">
      <c r="A39" s="50" t="s">
        <v>206</v>
      </c>
      <c r="B39" s="162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</row>
    <row r="40" spans="1:25" x14ac:dyDescent="0.2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</row>
  </sheetData>
  <mergeCells count="35">
    <mergeCell ref="A37:Y38"/>
    <mergeCell ref="A35:Y35"/>
    <mergeCell ref="A36:Y36"/>
    <mergeCell ref="G3:G5"/>
    <mergeCell ref="H3:H5"/>
    <mergeCell ref="J4:L4"/>
    <mergeCell ref="I4:I5"/>
    <mergeCell ref="I3:L3"/>
    <mergeCell ref="E3:F3"/>
    <mergeCell ref="E4:E5"/>
    <mergeCell ref="F4:F5"/>
    <mergeCell ref="A34:Y34"/>
    <mergeCell ref="A32:Y32"/>
    <mergeCell ref="A31:Y31"/>
    <mergeCell ref="R3:Y3"/>
    <mergeCell ref="A30:Y30"/>
    <mergeCell ref="A1:Y1"/>
    <mergeCell ref="T4:T5"/>
    <mergeCell ref="U4:U5"/>
    <mergeCell ref="V4:V5"/>
    <mergeCell ref="W4:W5"/>
    <mergeCell ref="A3:A5"/>
    <mergeCell ref="O3:P4"/>
    <mergeCell ref="M3:N3"/>
    <mergeCell ref="D3:D5"/>
    <mergeCell ref="C3:C5"/>
    <mergeCell ref="N4:N5"/>
    <mergeCell ref="S4:S5"/>
    <mergeCell ref="Q3:Q5"/>
    <mergeCell ref="X4:Y4"/>
    <mergeCell ref="A29:Y29"/>
    <mergeCell ref="B3:B5"/>
    <mergeCell ref="R4:R5"/>
    <mergeCell ref="M4:M5"/>
    <mergeCell ref="A33:Y33"/>
  </mergeCells>
  <pageMargins left="0.25" right="0.25" top="0.75" bottom="0.75" header="0.3" footer="0.3"/>
  <pageSetup paperSize="9" scale="49" orientation="landscape" r:id="rId1"/>
  <rowBreaks count="1" manualBreakCount="1">
    <brk id="2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"/>
  <sheetViews>
    <sheetView view="pageBreakPreview" zoomScaleNormal="70" zoomScaleSheetLayoutView="100" workbookViewId="0">
      <selection activeCell="L5" sqref="L5"/>
    </sheetView>
  </sheetViews>
  <sheetFormatPr defaultRowHeight="15" x14ac:dyDescent="0.25"/>
  <cols>
    <col min="1" max="1" width="16.5703125" customWidth="1"/>
    <col min="2" max="2" width="23" customWidth="1"/>
    <col min="3" max="3" width="9" customWidth="1"/>
    <col min="4" max="4" width="31.85546875" customWidth="1"/>
    <col min="5" max="5" width="13.140625" customWidth="1"/>
    <col min="16" max="16" width="24.7109375" customWidth="1"/>
    <col min="17" max="17" width="21.5703125" customWidth="1"/>
    <col min="18" max="18" width="28" customWidth="1"/>
    <col min="19" max="19" width="25.7109375" customWidth="1"/>
    <col min="22" max="22" width="10" customWidth="1"/>
    <col min="24" max="24" width="24.5703125" customWidth="1"/>
  </cols>
  <sheetData>
    <row r="1" spans="1:24" ht="15.75" x14ac:dyDescent="0.25">
      <c r="A1" s="293" t="s">
        <v>513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3" spans="1:24" ht="78" customHeight="1" x14ac:dyDescent="0.25">
      <c r="A3" s="357" t="s">
        <v>514</v>
      </c>
      <c r="B3" s="358"/>
      <c r="C3" s="358"/>
      <c r="D3" s="358"/>
      <c r="E3" s="359"/>
      <c r="F3" s="375" t="s">
        <v>517</v>
      </c>
      <c r="G3" s="375"/>
      <c r="H3" s="375"/>
      <c r="I3" s="375"/>
      <c r="J3" s="375"/>
      <c r="K3" s="375"/>
      <c r="L3" s="375"/>
      <c r="M3" s="375"/>
      <c r="N3" s="375" t="s">
        <v>518</v>
      </c>
      <c r="O3" s="375"/>
      <c r="P3" s="375"/>
      <c r="Q3" s="375"/>
      <c r="R3" s="375"/>
      <c r="S3" s="375"/>
      <c r="T3" s="357" t="s">
        <v>519</v>
      </c>
      <c r="U3" s="358"/>
      <c r="V3" s="358"/>
      <c r="W3" s="358"/>
      <c r="X3" s="359"/>
    </row>
    <row r="4" spans="1:24" ht="264" customHeight="1" x14ac:dyDescent="0.25">
      <c r="A4" s="259" t="s">
        <v>455</v>
      </c>
      <c r="B4" s="259" t="s">
        <v>456</v>
      </c>
      <c r="C4" s="260" t="s">
        <v>474</v>
      </c>
      <c r="D4" s="259" t="s">
        <v>515</v>
      </c>
      <c r="E4" s="260" t="s">
        <v>516</v>
      </c>
      <c r="F4" s="260" t="s">
        <v>457</v>
      </c>
      <c r="G4" s="260" t="s">
        <v>458</v>
      </c>
      <c r="H4" s="260" t="s">
        <v>459</v>
      </c>
      <c r="I4" s="260" t="s">
        <v>470</v>
      </c>
      <c r="J4" s="260" t="s">
        <v>462</v>
      </c>
      <c r="K4" s="260" t="s">
        <v>460</v>
      </c>
      <c r="L4" s="260" t="s">
        <v>471</v>
      </c>
      <c r="M4" s="260" t="s">
        <v>461</v>
      </c>
      <c r="N4" s="260" t="s">
        <v>459</v>
      </c>
      <c r="O4" s="260" t="s">
        <v>462</v>
      </c>
      <c r="P4" s="259" t="s">
        <v>468</v>
      </c>
      <c r="Q4" s="259" t="s">
        <v>463</v>
      </c>
      <c r="R4" s="259" t="s">
        <v>464</v>
      </c>
      <c r="S4" s="259" t="s">
        <v>465</v>
      </c>
      <c r="T4" s="260" t="s">
        <v>467</v>
      </c>
      <c r="U4" s="260" t="s">
        <v>472</v>
      </c>
      <c r="V4" s="260" t="s">
        <v>473</v>
      </c>
      <c r="W4" s="260" t="s">
        <v>469</v>
      </c>
      <c r="X4" s="259" t="s">
        <v>466</v>
      </c>
    </row>
    <row r="5" spans="1:24" ht="78" customHeight="1" x14ac:dyDescent="0.2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>
        <v>1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</sheetData>
  <mergeCells count="5">
    <mergeCell ref="A3:E3"/>
    <mergeCell ref="F3:M3"/>
    <mergeCell ref="N3:S3"/>
    <mergeCell ref="T3:X3"/>
    <mergeCell ref="A1:X1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view="pageBreakPreview" zoomScaleNormal="70" zoomScaleSheetLayoutView="100" workbookViewId="0">
      <selection activeCell="C8" sqref="C8"/>
    </sheetView>
  </sheetViews>
  <sheetFormatPr defaultRowHeight="14.25" x14ac:dyDescent="0.2"/>
  <cols>
    <col min="1" max="1" width="4.7109375" style="21" customWidth="1"/>
    <col min="2" max="2" width="42.140625" style="21" customWidth="1"/>
    <col min="3" max="9" width="9.140625" style="1"/>
    <col min="10" max="10" width="10.140625" style="1" bestFit="1" customWidth="1"/>
    <col min="11" max="11" width="10" style="1" customWidth="1"/>
    <col min="12" max="13" width="9.140625" style="1"/>
    <col min="14" max="14" width="13.7109375" style="1" customWidth="1"/>
    <col min="15" max="16384" width="9.140625" style="1"/>
  </cols>
  <sheetData>
    <row r="1" spans="1:14" ht="15.75" x14ac:dyDescent="0.2">
      <c r="A1" s="293" t="s">
        <v>82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15.75" x14ac:dyDescent="0.25">
      <c r="A2" s="83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1.75" customHeight="1" x14ac:dyDescent="0.2">
      <c r="A3" s="313" t="s">
        <v>219</v>
      </c>
      <c r="B3" s="313" t="s">
        <v>207</v>
      </c>
      <c r="C3" s="316" t="s">
        <v>2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8"/>
    </row>
    <row r="4" spans="1:14" ht="240.75" customHeight="1" x14ac:dyDescent="0.2">
      <c r="A4" s="314"/>
      <c r="B4" s="314"/>
      <c r="C4" s="178" t="s">
        <v>313</v>
      </c>
      <c r="D4" s="178" t="s">
        <v>265</v>
      </c>
      <c r="E4" s="178" t="s">
        <v>314</v>
      </c>
      <c r="F4" s="178" t="s">
        <v>529</v>
      </c>
      <c r="G4" s="178" t="s">
        <v>0</v>
      </c>
      <c r="H4" s="178" t="s">
        <v>208</v>
      </c>
      <c r="I4" s="179" t="s">
        <v>420</v>
      </c>
      <c r="J4" s="179" t="s">
        <v>185</v>
      </c>
      <c r="K4" s="179" t="s">
        <v>421</v>
      </c>
      <c r="L4" s="179" t="s">
        <v>315</v>
      </c>
      <c r="M4" s="268" t="s">
        <v>209</v>
      </c>
      <c r="N4" s="268" t="s">
        <v>532</v>
      </c>
    </row>
    <row r="5" spans="1:14" ht="15.75" customHeight="1" x14ac:dyDescent="0.25">
      <c r="A5" s="82"/>
      <c r="B5" s="84"/>
      <c r="C5" s="87" t="s">
        <v>27</v>
      </c>
      <c r="D5" s="87" t="s">
        <v>28</v>
      </c>
      <c r="E5" s="87" t="s">
        <v>29</v>
      </c>
      <c r="F5" s="87" t="s">
        <v>30</v>
      </c>
      <c r="G5" s="87" t="s">
        <v>31</v>
      </c>
      <c r="H5" s="87" t="s">
        <v>32</v>
      </c>
      <c r="I5" s="263" t="s">
        <v>33</v>
      </c>
      <c r="J5" s="263" t="s">
        <v>34</v>
      </c>
      <c r="K5" s="263" t="s">
        <v>35</v>
      </c>
      <c r="L5" s="263" t="s">
        <v>266</v>
      </c>
      <c r="M5" s="263" t="s">
        <v>530</v>
      </c>
      <c r="N5" s="56" t="s">
        <v>531</v>
      </c>
    </row>
    <row r="6" spans="1:14" ht="18.75" customHeight="1" x14ac:dyDescent="0.25">
      <c r="A6" s="70"/>
      <c r="B6" s="71" t="str">
        <f>'2'!B7</f>
        <v>Среднего общего образования</v>
      </c>
      <c r="C6" s="73"/>
      <c r="D6" s="73"/>
      <c r="E6" s="73"/>
      <c r="F6" s="73"/>
      <c r="G6" s="73"/>
      <c r="H6" s="72"/>
      <c r="I6" s="72"/>
      <c r="J6" s="72"/>
      <c r="K6" s="72"/>
      <c r="L6" s="72"/>
      <c r="M6" s="72"/>
      <c r="N6" s="72"/>
    </row>
    <row r="7" spans="1:14" ht="15" x14ac:dyDescent="0.2">
      <c r="A7" s="58"/>
      <c r="B7" s="59" t="str">
        <f>'2'!B8</f>
        <v>МОУ гимназия №1</v>
      </c>
      <c r="C7" s="85">
        <v>21</v>
      </c>
      <c r="D7" s="85">
        <v>3</v>
      </c>
      <c r="E7" s="85">
        <v>0</v>
      </c>
      <c r="F7" s="85">
        <v>1</v>
      </c>
      <c r="G7" s="69">
        <f>SUM(C7:F7)</f>
        <v>25</v>
      </c>
      <c r="H7" s="85">
        <v>5</v>
      </c>
      <c r="I7" s="49">
        <v>5</v>
      </c>
      <c r="J7" s="49">
        <v>0</v>
      </c>
      <c r="K7" s="49">
        <v>0</v>
      </c>
      <c r="L7" s="49">
        <v>15</v>
      </c>
      <c r="M7" s="49">
        <v>19</v>
      </c>
      <c r="N7" s="49">
        <v>1</v>
      </c>
    </row>
    <row r="8" spans="1:14" ht="15" x14ac:dyDescent="0.2">
      <c r="A8" s="58"/>
      <c r="B8" s="59">
        <f>'2'!B9</f>
        <v>0</v>
      </c>
      <c r="C8" s="85"/>
      <c r="D8" s="85"/>
      <c r="E8" s="85"/>
      <c r="F8" s="85"/>
      <c r="G8" s="69">
        <f t="shared" ref="G8:G9" si="0">SUM(C8:F8)</f>
        <v>0</v>
      </c>
      <c r="H8" s="85"/>
      <c r="I8" s="49"/>
      <c r="J8" s="49"/>
      <c r="K8" s="49"/>
      <c r="L8" s="49"/>
      <c r="M8" s="49"/>
      <c r="N8" s="49"/>
    </row>
    <row r="9" spans="1:14" ht="15" x14ac:dyDescent="0.2">
      <c r="A9" s="58"/>
      <c r="B9" s="59">
        <f>'2'!B10</f>
        <v>0</v>
      </c>
      <c r="C9" s="85"/>
      <c r="D9" s="85"/>
      <c r="E9" s="85"/>
      <c r="F9" s="85"/>
      <c r="G9" s="69">
        <f t="shared" si="0"/>
        <v>0</v>
      </c>
      <c r="H9" s="85"/>
      <c r="I9" s="49"/>
      <c r="J9" s="49"/>
      <c r="K9" s="49"/>
      <c r="L9" s="49"/>
      <c r="M9" s="49"/>
      <c r="N9" s="49"/>
    </row>
    <row r="10" spans="1:14" ht="16.5" customHeight="1" x14ac:dyDescent="0.2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72"/>
      <c r="H10" s="61"/>
      <c r="I10" s="61"/>
      <c r="J10" s="61"/>
      <c r="K10" s="61"/>
      <c r="L10" s="61"/>
      <c r="M10" s="61"/>
      <c r="N10" s="61"/>
    </row>
    <row r="11" spans="1:14" ht="15" x14ac:dyDescent="0.2">
      <c r="A11" s="58"/>
      <c r="B11" s="59">
        <f>'2'!B12</f>
        <v>0</v>
      </c>
      <c r="C11" s="85"/>
      <c r="D11" s="85"/>
      <c r="E11" s="85"/>
      <c r="F11" s="85"/>
      <c r="G11" s="69">
        <f t="shared" ref="G11:G13" si="1">SUM(C11:F11)</f>
        <v>0</v>
      </c>
      <c r="H11" s="85"/>
      <c r="I11" s="49"/>
      <c r="J11" s="49"/>
      <c r="K11" s="49"/>
      <c r="L11" s="49"/>
      <c r="M11" s="49"/>
      <c r="N11" s="49"/>
    </row>
    <row r="12" spans="1:14" ht="15" x14ac:dyDescent="0.2">
      <c r="A12" s="58"/>
      <c r="B12" s="59">
        <f>'2'!B13</f>
        <v>0</v>
      </c>
      <c r="C12" s="85"/>
      <c r="D12" s="85"/>
      <c r="E12" s="85"/>
      <c r="F12" s="85"/>
      <c r="G12" s="69">
        <f t="shared" si="1"/>
        <v>0</v>
      </c>
      <c r="H12" s="85"/>
      <c r="I12" s="49"/>
      <c r="J12" s="49"/>
      <c r="K12" s="49"/>
      <c r="L12" s="49"/>
      <c r="M12" s="49"/>
      <c r="N12" s="49"/>
    </row>
    <row r="13" spans="1:14" ht="15" x14ac:dyDescent="0.2">
      <c r="A13" s="58"/>
      <c r="B13" s="59">
        <f>'2'!B14</f>
        <v>0</v>
      </c>
      <c r="C13" s="85"/>
      <c r="D13" s="85"/>
      <c r="E13" s="85"/>
      <c r="F13" s="85"/>
      <c r="G13" s="69">
        <f t="shared" si="1"/>
        <v>0</v>
      </c>
      <c r="H13" s="85"/>
      <c r="I13" s="49"/>
      <c r="J13" s="49"/>
      <c r="K13" s="49"/>
      <c r="L13" s="49"/>
      <c r="M13" s="49"/>
      <c r="N13" s="49"/>
    </row>
    <row r="14" spans="1:14" ht="16.5" customHeight="1" x14ac:dyDescent="0.2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72"/>
      <c r="H14" s="61"/>
      <c r="I14" s="61"/>
      <c r="J14" s="61"/>
      <c r="K14" s="61"/>
      <c r="L14" s="61"/>
      <c r="M14" s="61"/>
      <c r="N14" s="61"/>
    </row>
    <row r="15" spans="1:14" ht="15" x14ac:dyDescent="0.2">
      <c r="A15" s="58"/>
      <c r="B15" s="59">
        <f>'2'!B16</f>
        <v>0</v>
      </c>
      <c r="C15" s="85"/>
      <c r="D15" s="85"/>
      <c r="E15" s="85"/>
      <c r="F15" s="85"/>
      <c r="G15" s="69">
        <f t="shared" ref="G15:G17" si="2">SUM(C15:F15)</f>
        <v>0</v>
      </c>
      <c r="H15" s="85"/>
      <c r="I15" s="49"/>
      <c r="J15" s="49"/>
      <c r="K15" s="49"/>
      <c r="L15" s="49"/>
      <c r="M15" s="49"/>
      <c r="N15" s="49"/>
    </row>
    <row r="16" spans="1:14" ht="15" x14ac:dyDescent="0.2">
      <c r="A16" s="58"/>
      <c r="B16" s="59">
        <f>'2'!B17</f>
        <v>0</v>
      </c>
      <c r="C16" s="85"/>
      <c r="D16" s="85"/>
      <c r="E16" s="85"/>
      <c r="F16" s="85"/>
      <c r="G16" s="69">
        <f t="shared" si="2"/>
        <v>0</v>
      </c>
      <c r="H16" s="85"/>
      <c r="I16" s="49"/>
      <c r="J16" s="49"/>
      <c r="K16" s="49"/>
      <c r="L16" s="49"/>
      <c r="M16" s="49"/>
      <c r="N16" s="49"/>
    </row>
    <row r="17" spans="1:21" ht="15" x14ac:dyDescent="0.2">
      <c r="A17" s="58"/>
      <c r="B17" s="59">
        <f>'2'!B18</f>
        <v>0</v>
      </c>
      <c r="C17" s="85"/>
      <c r="D17" s="85"/>
      <c r="E17" s="85"/>
      <c r="F17" s="85"/>
      <c r="G17" s="69">
        <f t="shared" si="2"/>
        <v>0</v>
      </c>
      <c r="H17" s="85"/>
      <c r="I17" s="49"/>
      <c r="J17" s="49"/>
      <c r="K17" s="49"/>
      <c r="L17" s="49"/>
      <c r="M17" s="49"/>
      <c r="N17" s="49"/>
    </row>
    <row r="18" spans="1:21" ht="30.75" customHeight="1" x14ac:dyDescent="0.25">
      <c r="A18" s="62"/>
      <c r="B18" s="63" t="str">
        <f>'2'!B19</f>
        <v>ИТОГО в общеобразовательных организациях:</v>
      </c>
      <c r="C18" s="86">
        <f t="shared" ref="C18:N18" si="3">SUM(C7:C9,C11:C13,C15:C17)</f>
        <v>21</v>
      </c>
      <c r="D18" s="86">
        <f t="shared" si="3"/>
        <v>3</v>
      </c>
      <c r="E18" s="86">
        <f t="shared" si="3"/>
        <v>0</v>
      </c>
      <c r="F18" s="86">
        <f t="shared" ref="F18" si="4">SUM(F7:F9,F11:F13,F15:F17)</f>
        <v>1</v>
      </c>
      <c r="G18" s="86">
        <f>SUM(G7:G9,G11:G13,G15:G17)</f>
        <v>25</v>
      </c>
      <c r="H18" s="86">
        <f t="shared" si="3"/>
        <v>5</v>
      </c>
      <c r="I18" s="86">
        <f t="shared" si="3"/>
        <v>5</v>
      </c>
      <c r="J18" s="86">
        <f t="shared" si="3"/>
        <v>0</v>
      </c>
      <c r="K18" s="86">
        <f t="shared" si="3"/>
        <v>0</v>
      </c>
      <c r="L18" s="86">
        <f t="shared" si="3"/>
        <v>15</v>
      </c>
      <c r="M18" s="86">
        <f t="shared" si="3"/>
        <v>19</v>
      </c>
      <c r="N18" s="86">
        <f t="shared" si="3"/>
        <v>1</v>
      </c>
    </row>
    <row r="19" spans="1:21" ht="36" customHeight="1" x14ac:dyDescent="0.2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72"/>
      <c r="H19" s="61"/>
      <c r="I19" s="61"/>
      <c r="J19" s="61"/>
      <c r="K19" s="61"/>
      <c r="L19" s="61"/>
      <c r="M19" s="61"/>
      <c r="N19" s="61"/>
    </row>
    <row r="20" spans="1:21" ht="15" x14ac:dyDescent="0.2">
      <c r="A20" s="60"/>
      <c r="B20" s="59">
        <f>'2'!B21</f>
        <v>0</v>
      </c>
      <c r="C20" s="85"/>
      <c r="D20" s="85"/>
      <c r="E20" s="85"/>
      <c r="F20" s="85"/>
      <c r="G20" s="69">
        <f t="shared" ref="G20:G22" si="5">SUM(C20:F20)</f>
        <v>0</v>
      </c>
      <c r="H20" s="85"/>
      <c r="I20" s="49"/>
      <c r="J20" s="49"/>
      <c r="K20" s="49"/>
      <c r="L20" s="49"/>
      <c r="M20" s="49"/>
      <c r="N20" s="49"/>
    </row>
    <row r="21" spans="1:21" ht="15" x14ac:dyDescent="0.2">
      <c r="A21" s="58"/>
      <c r="B21" s="59">
        <f>'2'!B22</f>
        <v>0</v>
      </c>
      <c r="C21" s="85"/>
      <c r="D21" s="85"/>
      <c r="E21" s="85"/>
      <c r="F21" s="85"/>
      <c r="G21" s="69">
        <f t="shared" si="5"/>
        <v>0</v>
      </c>
      <c r="H21" s="85"/>
      <c r="I21" s="49"/>
      <c r="J21" s="49"/>
      <c r="K21" s="49"/>
      <c r="L21" s="49"/>
      <c r="M21" s="49"/>
      <c r="N21" s="49"/>
    </row>
    <row r="22" spans="1:21" ht="15" x14ac:dyDescent="0.2">
      <c r="A22" s="58"/>
      <c r="B22" s="59">
        <f>'2'!B23</f>
        <v>0</v>
      </c>
      <c r="C22" s="85"/>
      <c r="D22" s="85"/>
      <c r="E22" s="85"/>
      <c r="F22" s="85"/>
      <c r="G22" s="69">
        <f t="shared" si="5"/>
        <v>0</v>
      </c>
      <c r="H22" s="85"/>
      <c r="I22" s="49"/>
      <c r="J22" s="49"/>
      <c r="K22" s="49"/>
      <c r="L22" s="49"/>
      <c r="M22" s="49"/>
      <c r="N22" s="49"/>
    </row>
    <row r="23" spans="1:21" ht="51.75" customHeight="1" x14ac:dyDescent="0.2">
      <c r="A23" s="65"/>
      <c r="B23" s="63" t="str">
        <f>'2'!B24</f>
        <v>ИТОГО в вечерних (сменных) общеобразовательных организациях:</v>
      </c>
      <c r="C23" s="86">
        <f t="shared" ref="C23:N23" si="6">SUM(C20:C22)</f>
        <v>0</v>
      </c>
      <c r="D23" s="86">
        <f t="shared" si="6"/>
        <v>0</v>
      </c>
      <c r="E23" s="86">
        <f t="shared" si="6"/>
        <v>0</v>
      </c>
      <c r="F23" s="86">
        <f t="shared" ref="F23" si="7">SUM(F20:F22)</f>
        <v>0</v>
      </c>
      <c r="G23" s="86">
        <f>SUM(G20:G22)</f>
        <v>0</v>
      </c>
      <c r="H23" s="86">
        <f t="shared" si="6"/>
        <v>0</v>
      </c>
      <c r="I23" s="86">
        <f t="shared" si="6"/>
        <v>0</v>
      </c>
      <c r="J23" s="86">
        <f t="shared" si="6"/>
        <v>0</v>
      </c>
      <c r="K23" s="86">
        <f t="shared" si="6"/>
        <v>0</v>
      </c>
      <c r="L23" s="86">
        <f t="shared" si="6"/>
        <v>0</v>
      </c>
      <c r="M23" s="86">
        <f t="shared" ref="M23" si="8">SUM(M20:M22)</f>
        <v>0</v>
      </c>
      <c r="N23" s="86">
        <f t="shared" si="6"/>
        <v>0</v>
      </c>
    </row>
    <row r="24" spans="1:21" ht="15" x14ac:dyDescent="0.2">
      <c r="A24" s="66"/>
      <c r="B24" s="67" t="str">
        <f>'2'!B25</f>
        <v>ВСЕГО:</v>
      </c>
      <c r="C24" s="86">
        <f t="shared" ref="C24:N24" si="9">SUM(C18,C23)</f>
        <v>21</v>
      </c>
      <c r="D24" s="86">
        <f t="shared" si="9"/>
        <v>3</v>
      </c>
      <c r="E24" s="86">
        <f t="shared" si="9"/>
        <v>0</v>
      </c>
      <c r="F24" s="86">
        <f t="shared" ref="F24" si="10">SUM(F18,F23)</f>
        <v>1</v>
      </c>
      <c r="G24" s="86">
        <f>SUM(G18,G23)</f>
        <v>25</v>
      </c>
      <c r="H24" s="86">
        <f t="shared" si="9"/>
        <v>5</v>
      </c>
      <c r="I24" s="86">
        <f t="shared" si="9"/>
        <v>5</v>
      </c>
      <c r="J24" s="86">
        <f t="shared" si="9"/>
        <v>0</v>
      </c>
      <c r="K24" s="86">
        <f t="shared" si="9"/>
        <v>0</v>
      </c>
      <c r="L24" s="86">
        <f t="shared" si="9"/>
        <v>15</v>
      </c>
      <c r="M24" s="86">
        <f t="shared" ref="M24" si="11">SUM(M18,M23)</f>
        <v>19</v>
      </c>
      <c r="N24" s="86">
        <f t="shared" si="9"/>
        <v>1</v>
      </c>
    </row>
    <row r="25" spans="1:21" ht="16.5" x14ac:dyDescent="0.3">
      <c r="A25" s="51"/>
      <c r="B25" s="167"/>
    </row>
    <row r="26" spans="1:21" s="148" customFormat="1" ht="16.5" x14ac:dyDescent="0.3">
      <c r="A26" s="181"/>
      <c r="B26" s="167"/>
    </row>
    <row r="27" spans="1:21" ht="16.5" customHeight="1" x14ac:dyDescent="0.2">
      <c r="A27" s="315" t="s">
        <v>180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</row>
    <row r="28" spans="1:21" ht="34.5" customHeight="1" x14ac:dyDescent="0.2">
      <c r="A28" s="292" t="s">
        <v>210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38"/>
      <c r="P28" s="238"/>
      <c r="Q28" s="238"/>
      <c r="R28" s="238"/>
      <c r="S28" s="238"/>
      <c r="T28" s="238"/>
      <c r="U28" s="238"/>
    </row>
    <row r="29" spans="1:21" ht="21.75" customHeight="1" x14ac:dyDescent="0.2">
      <c r="A29" s="319" t="s">
        <v>211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238"/>
      <c r="P29" s="238"/>
      <c r="Q29" s="238"/>
      <c r="R29" s="238"/>
      <c r="S29" s="238"/>
      <c r="T29" s="238"/>
      <c r="U29" s="238"/>
    </row>
    <row r="30" spans="1:21" ht="20.25" customHeight="1" x14ac:dyDescent="0.2">
      <c r="A30" s="292" t="s">
        <v>476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38"/>
      <c r="P30" s="238"/>
      <c r="Q30" s="238"/>
      <c r="R30" s="238"/>
      <c r="S30" s="238"/>
      <c r="T30" s="238"/>
      <c r="U30" s="238"/>
    </row>
    <row r="31" spans="1:21" ht="51" customHeight="1" x14ac:dyDescent="0.2">
      <c r="A31" s="306" t="s">
        <v>475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239"/>
      <c r="P31" s="239"/>
      <c r="Q31" s="239"/>
      <c r="R31" s="239"/>
      <c r="S31" s="239"/>
      <c r="T31" s="239"/>
      <c r="U31" s="239"/>
    </row>
    <row r="32" spans="1:21" ht="22.5" customHeight="1" x14ac:dyDescent="0.2">
      <c r="A32" s="239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</row>
    <row r="33" spans="1:21" x14ac:dyDescent="0.2">
      <c r="A33" s="50" t="s">
        <v>206</v>
      </c>
      <c r="B33" s="162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</row>
  </sheetData>
  <mergeCells count="9">
    <mergeCell ref="A30:N30"/>
    <mergeCell ref="A31:N31"/>
    <mergeCell ref="A3:A4"/>
    <mergeCell ref="B3:B4"/>
    <mergeCell ref="A1:N1"/>
    <mergeCell ref="A27:N27"/>
    <mergeCell ref="C3:N3"/>
    <mergeCell ref="A28:N28"/>
    <mergeCell ref="A29:N29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rowBreaks count="1" manualBreakCount="1">
    <brk id="2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zoomScale="90" zoomScaleSheetLayoutView="90" workbookViewId="0">
      <selection activeCell="P7" sqref="P7"/>
    </sheetView>
  </sheetViews>
  <sheetFormatPr defaultRowHeight="14.25" x14ac:dyDescent="0.2"/>
  <cols>
    <col min="1" max="1" width="4.7109375" style="21" customWidth="1"/>
    <col min="2" max="2" width="41.85546875" style="21" customWidth="1"/>
    <col min="3" max="5" width="7.7109375" style="1" customWidth="1"/>
    <col min="6" max="6" width="9.7109375" style="1" customWidth="1"/>
    <col min="7" max="7" width="13.42578125" style="1" customWidth="1"/>
    <col min="8" max="10" width="9.140625" style="1"/>
    <col min="11" max="11" width="12.140625" style="1" customWidth="1"/>
    <col min="12" max="12" width="9.42578125" style="1" customWidth="1"/>
    <col min="13" max="13" width="12.140625" style="1" customWidth="1"/>
    <col min="14" max="14" width="10.28515625" style="1" customWidth="1"/>
    <col min="15" max="15" width="16" style="1" customWidth="1"/>
    <col min="16" max="16384" width="9.140625" style="1"/>
  </cols>
  <sheetData>
    <row r="1" spans="1:19" ht="15.75" x14ac:dyDescent="0.2">
      <c r="A1" s="293" t="s">
        <v>148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19" ht="15.75" customHeight="1" x14ac:dyDescent="0.25">
      <c r="A2" s="182"/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9" ht="189.75" customHeight="1" x14ac:dyDescent="0.2">
      <c r="A3" s="313" t="s">
        <v>219</v>
      </c>
      <c r="B3" s="313" t="s">
        <v>207</v>
      </c>
      <c r="C3" s="301" t="s">
        <v>271</v>
      </c>
      <c r="D3" s="301" t="s">
        <v>270</v>
      </c>
      <c r="E3" s="301" t="s">
        <v>190</v>
      </c>
      <c r="F3" s="301" t="s">
        <v>422</v>
      </c>
      <c r="G3" s="301" t="s">
        <v>212</v>
      </c>
      <c r="H3" s="301" t="s">
        <v>423</v>
      </c>
      <c r="I3" s="301" t="s">
        <v>269</v>
      </c>
      <c r="J3" s="301" t="s">
        <v>268</v>
      </c>
      <c r="K3" s="320" t="s">
        <v>312</v>
      </c>
      <c r="L3" s="322" t="s">
        <v>479</v>
      </c>
      <c r="M3" s="323"/>
      <c r="N3" s="322" t="s">
        <v>481</v>
      </c>
      <c r="O3" s="323"/>
    </row>
    <row r="4" spans="1:19" ht="39.75" customHeight="1" x14ac:dyDescent="0.2">
      <c r="A4" s="314"/>
      <c r="B4" s="314"/>
      <c r="C4" s="303"/>
      <c r="D4" s="303"/>
      <c r="E4" s="303"/>
      <c r="F4" s="303"/>
      <c r="G4" s="303"/>
      <c r="H4" s="303"/>
      <c r="I4" s="303"/>
      <c r="J4" s="303"/>
      <c r="K4" s="321"/>
      <c r="L4" s="267" t="s">
        <v>477</v>
      </c>
      <c r="M4" s="267" t="s">
        <v>478</v>
      </c>
      <c r="N4" s="267" t="s">
        <v>477</v>
      </c>
      <c r="O4" s="267" t="s">
        <v>480</v>
      </c>
    </row>
    <row r="5" spans="1:19" s="185" customFormat="1" ht="18.75" customHeight="1" x14ac:dyDescent="0.25">
      <c r="A5" s="146"/>
      <c r="B5" s="146"/>
      <c r="C5" s="14" t="s">
        <v>36</v>
      </c>
      <c r="D5" s="14" t="s">
        <v>37</v>
      </c>
      <c r="E5" s="14" t="s">
        <v>38</v>
      </c>
      <c r="F5" s="14" t="s">
        <v>39</v>
      </c>
      <c r="G5" s="14" t="s">
        <v>40</v>
      </c>
      <c r="H5" s="14" t="s">
        <v>41</v>
      </c>
      <c r="I5" s="14" t="s">
        <v>42</v>
      </c>
      <c r="J5" s="14" t="s">
        <v>43</v>
      </c>
      <c r="K5" s="14" t="s">
        <v>44</v>
      </c>
      <c r="L5" s="14" t="s">
        <v>45</v>
      </c>
      <c r="M5" s="14" t="s">
        <v>267</v>
      </c>
      <c r="N5" s="14" t="s">
        <v>482</v>
      </c>
      <c r="O5" s="14" t="s">
        <v>483</v>
      </c>
    </row>
    <row r="6" spans="1:19" ht="15.75" x14ac:dyDescent="0.25">
      <c r="A6" s="70"/>
      <c r="B6" s="71" t="str">
        <f>'2'!B7</f>
        <v>Среднего общего образования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9" ht="15" x14ac:dyDescent="0.2">
      <c r="A7" s="58"/>
      <c r="B7" s="59" t="str">
        <f>'2'!B8</f>
        <v>МОУ гимназия №1</v>
      </c>
      <c r="C7" s="109">
        <f>SUM('2'!R8,'3'!G7)</f>
        <v>102</v>
      </c>
      <c r="D7" s="72">
        <f>SUM('2'!E8:F8,'2'!M8:N8,'2'!O8:P8,'3'!D7:E7)</f>
        <v>47</v>
      </c>
      <c r="E7" s="72">
        <f>SUM('2'!S8,'3'!H7)</f>
        <v>20</v>
      </c>
      <c r="F7" s="72">
        <f>SUM('2'!T8,'3'!I7)</f>
        <v>6</v>
      </c>
      <c r="G7" s="72">
        <f>SUM('2'!U8,'3'!J7)</f>
        <v>1</v>
      </c>
      <c r="H7" s="72">
        <f>SUM('2'!V8,'3'!K7)</f>
        <v>0</v>
      </c>
      <c r="I7" s="72">
        <f>SUM('2'!W8,'3'!L7)</f>
        <v>66</v>
      </c>
      <c r="J7" s="72">
        <f>SUM('2'!X8,'3'!M7)</f>
        <v>70</v>
      </c>
      <c r="K7" s="168">
        <v>17</v>
      </c>
      <c r="L7" s="168">
        <v>3</v>
      </c>
      <c r="M7" s="168">
        <v>40</v>
      </c>
      <c r="N7" s="168">
        <v>0</v>
      </c>
      <c r="O7" s="168">
        <v>0</v>
      </c>
    </row>
    <row r="8" spans="1:19" ht="15" x14ac:dyDescent="0.2">
      <c r="A8" s="58"/>
      <c r="B8" s="59">
        <f>'2'!B9</f>
        <v>0</v>
      </c>
      <c r="C8" s="109">
        <f>SUM('2'!R9,'3'!G8)</f>
        <v>0</v>
      </c>
      <c r="D8" s="72">
        <f>SUM('2'!E9:F9,'2'!M9:N9,'2'!O9:P9,'3'!D8:E8)</f>
        <v>0</v>
      </c>
      <c r="E8" s="72">
        <f>SUM('2'!S9,'3'!H8)</f>
        <v>0</v>
      </c>
      <c r="F8" s="72">
        <f>SUM('2'!T9,'3'!I8)</f>
        <v>0</v>
      </c>
      <c r="G8" s="72">
        <f>SUM('2'!U9,'3'!J8)</f>
        <v>0</v>
      </c>
      <c r="H8" s="72">
        <f>SUM('2'!V9,'3'!K8)</f>
        <v>0</v>
      </c>
      <c r="I8" s="72">
        <f>SUM('2'!W9,'3'!L8)</f>
        <v>0</v>
      </c>
      <c r="J8" s="72">
        <f>SUM('2'!X9,'3'!M8)</f>
        <v>0</v>
      </c>
      <c r="K8" s="168"/>
      <c r="L8" s="168"/>
      <c r="M8" s="168"/>
      <c r="N8" s="168"/>
      <c r="O8" s="168"/>
    </row>
    <row r="9" spans="1:19" ht="15" x14ac:dyDescent="0.2">
      <c r="A9" s="58"/>
      <c r="B9" s="59">
        <f>'2'!B10</f>
        <v>0</v>
      </c>
      <c r="C9" s="109">
        <f>SUM('2'!R10,'3'!G9)</f>
        <v>0</v>
      </c>
      <c r="D9" s="72">
        <f>SUM('2'!E10:F10,'2'!M10:N10,'2'!O10:P10,'3'!D9:E9)</f>
        <v>0</v>
      </c>
      <c r="E9" s="72">
        <f>SUM('2'!S10,'3'!H9)</f>
        <v>0</v>
      </c>
      <c r="F9" s="72">
        <f>SUM('2'!T10,'3'!I9)</f>
        <v>0</v>
      </c>
      <c r="G9" s="72">
        <f>SUM('2'!U10,'3'!J9)</f>
        <v>0</v>
      </c>
      <c r="H9" s="72">
        <f>SUM('2'!V10,'3'!K9)</f>
        <v>0</v>
      </c>
      <c r="I9" s="72">
        <f>SUM('2'!W10,'3'!L9)</f>
        <v>0</v>
      </c>
      <c r="J9" s="72">
        <f>SUM('2'!X10,'3'!M9)</f>
        <v>0</v>
      </c>
      <c r="K9" s="168"/>
      <c r="L9" s="168"/>
      <c r="M9" s="168"/>
      <c r="N9" s="168"/>
      <c r="O9" s="168"/>
    </row>
    <row r="10" spans="1:19" ht="15" x14ac:dyDescent="0.2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52"/>
      <c r="Q10" s="52"/>
      <c r="R10" s="52"/>
      <c r="S10" s="52"/>
    </row>
    <row r="11" spans="1:19" ht="15" x14ac:dyDescent="0.2">
      <c r="A11" s="58"/>
      <c r="B11" s="59">
        <f>'2'!B12</f>
        <v>0</v>
      </c>
      <c r="C11" s="109">
        <f>SUM('2'!R12,'3'!G11)</f>
        <v>0</v>
      </c>
      <c r="D11" s="72">
        <f>SUM('2'!E12:F12,'2'!M12:N12,'2'!O12:P12,'3'!D11:E11)</f>
        <v>0</v>
      </c>
      <c r="E11" s="72">
        <f>SUM('2'!S12,'3'!H11)</f>
        <v>0</v>
      </c>
      <c r="F11" s="72">
        <f>SUM('2'!T12,'3'!I11)</f>
        <v>0</v>
      </c>
      <c r="G11" s="72">
        <f>SUM('2'!U12,'3'!J11)</f>
        <v>0</v>
      </c>
      <c r="H11" s="72">
        <f>SUM('2'!V12,'3'!K11)</f>
        <v>0</v>
      </c>
      <c r="I11" s="72">
        <f>SUM('2'!W12,'3'!L11)</f>
        <v>0</v>
      </c>
      <c r="J11" s="72">
        <f>SUM('2'!X12,'3'!M11)</f>
        <v>0</v>
      </c>
      <c r="K11" s="168"/>
      <c r="L11" s="168"/>
      <c r="M11" s="168"/>
      <c r="N11" s="168"/>
      <c r="O11" s="168"/>
      <c r="P11" s="52"/>
      <c r="Q11" s="52"/>
      <c r="R11" s="52"/>
      <c r="S11" s="52"/>
    </row>
    <row r="12" spans="1:19" ht="15" x14ac:dyDescent="0.2">
      <c r="A12" s="58"/>
      <c r="B12" s="59">
        <f>'2'!B13</f>
        <v>0</v>
      </c>
      <c r="C12" s="109">
        <f>SUM('2'!R13,'3'!G12)</f>
        <v>0</v>
      </c>
      <c r="D12" s="72">
        <f>SUM('2'!E13:F13,'2'!M13:N13,'2'!O13:P13,'3'!D12:E12)</f>
        <v>0</v>
      </c>
      <c r="E12" s="72">
        <f>SUM('2'!S13,'3'!H12)</f>
        <v>0</v>
      </c>
      <c r="F12" s="72">
        <f>SUM('2'!T13,'3'!I12)</f>
        <v>0</v>
      </c>
      <c r="G12" s="72">
        <f>SUM('2'!U13,'3'!J12)</f>
        <v>0</v>
      </c>
      <c r="H12" s="72">
        <f>SUM('2'!V13,'3'!K12)</f>
        <v>0</v>
      </c>
      <c r="I12" s="72">
        <f>SUM('2'!W13,'3'!L12)</f>
        <v>0</v>
      </c>
      <c r="J12" s="72">
        <f>SUM('2'!X13,'3'!M12)</f>
        <v>0</v>
      </c>
      <c r="K12" s="168"/>
      <c r="L12" s="168"/>
      <c r="M12" s="168"/>
      <c r="N12" s="168"/>
      <c r="O12" s="168"/>
      <c r="P12" s="52"/>
      <c r="Q12" s="52"/>
      <c r="R12" s="52"/>
      <c r="S12" s="52"/>
    </row>
    <row r="13" spans="1:19" ht="15" x14ac:dyDescent="0.2">
      <c r="A13" s="58"/>
      <c r="B13" s="59">
        <f>'2'!B14</f>
        <v>0</v>
      </c>
      <c r="C13" s="109">
        <f>SUM('2'!R14,'3'!G13)</f>
        <v>0</v>
      </c>
      <c r="D13" s="72">
        <f>SUM('2'!E14:F14,'2'!M14:N14,'2'!O14:P14,'3'!D13:E13)</f>
        <v>0</v>
      </c>
      <c r="E13" s="72">
        <f>SUM('2'!S14,'3'!H13)</f>
        <v>0</v>
      </c>
      <c r="F13" s="72">
        <f>SUM('2'!T14,'3'!I13)</f>
        <v>0</v>
      </c>
      <c r="G13" s="72">
        <f>SUM('2'!U14,'3'!J13)</f>
        <v>0</v>
      </c>
      <c r="H13" s="72">
        <f>SUM('2'!V14,'3'!K13)</f>
        <v>0</v>
      </c>
      <c r="I13" s="72">
        <f>SUM('2'!W14,'3'!L13)</f>
        <v>0</v>
      </c>
      <c r="J13" s="72">
        <f>SUM('2'!X14,'3'!M13)</f>
        <v>0</v>
      </c>
      <c r="K13" s="168"/>
      <c r="L13" s="168"/>
      <c r="M13" s="168"/>
      <c r="N13" s="168"/>
      <c r="O13" s="168"/>
      <c r="P13" s="52"/>
      <c r="Q13" s="52"/>
      <c r="R13" s="52"/>
      <c r="S13" s="52"/>
    </row>
    <row r="14" spans="1:19" ht="15" x14ac:dyDescent="0.2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2"/>
      <c r="Q14" s="52"/>
      <c r="R14" s="52"/>
      <c r="S14" s="52"/>
    </row>
    <row r="15" spans="1:19" ht="15" x14ac:dyDescent="0.2">
      <c r="A15" s="58"/>
      <c r="B15" s="59">
        <f>'2'!B16</f>
        <v>0</v>
      </c>
      <c r="C15" s="109">
        <f>SUM('2'!R16,'3'!G15)</f>
        <v>0</v>
      </c>
      <c r="D15" s="72">
        <f>SUM('2'!E16:F16,'2'!M16:N16,'2'!O16:P16,'3'!D15:E15)</f>
        <v>0</v>
      </c>
      <c r="E15" s="72">
        <f>SUM('2'!S16,'3'!H15)</f>
        <v>0</v>
      </c>
      <c r="F15" s="72">
        <f>SUM('2'!T16,'3'!I15)</f>
        <v>0</v>
      </c>
      <c r="G15" s="72">
        <f>SUM('2'!U16,'3'!J15)</f>
        <v>0</v>
      </c>
      <c r="H15" s="72">
        <f>SUM('2'!V16,'3'!K15)</f>
        <v>0</v>
      </c>
      <c r="I15" s="72">
        <f>SUM('2'!W16,'3'!L15)</f>
        <v>0</v>
      </c>
      <c r="J15" s="72">
        <f>SUM('2'!X16,'3'!M15)</f>
        <v>0</v>
      </c>
      <c r="K15" s="168"/>
      <c r="L15" s="168"/>
      <c r="M15" s="168"/>
      <c r="N15" s="168"/>
      <c r="O15" s="168"/>
      <c r="P15" s="52"/>
      <c r="Q15" s="52"/>
      <c r="R15" s="52"/>
      <c r="S15" s="52"/>
    </row>
    <row r="16" spans="1:19" ht="15" x14ac:dyDescent="0.2">
      <c r="A16" s="58"/>
      <c r="B16" s="59">
        <f>'2'!B17</f>
        <v>0</v>
      </c>
      <c r="C16" s="109">
        <f>SUM('2'!R17,'3'!G16)</f>
        <v>0</v>
      </c>
      <c r="D16" s="72">
        <f>SUM('2'!E17:F17,'2'!M17:N17,'2'!O17:P17,'3'!D16:E16)</f>
        <v>0</v>
      </c>
      <c r="E16" s="72">
        <f>SUM('2'!S17,'3'!H16)</f>
        <v>0</v>
      </c>
      <c r="F16" s="72">
        <f>SUM('2'!T17,'3'!I16)</f>
        <v>0</v>
      </c>
      <c r="G16" s="72">
        <f>SUM('2'!U17,'3'!J16)</f>
        <v>0</v>
      </c>
      <c r="H16" s="72">
        <f>SUM('2'!V17,'3'!K16)</f>
        <v>0</v>
      </c>
      <c r="I16" s="72">
        <f>SUM('2'!W17,'3'!L16)</f>
        <v>0</v>
      </c>
      <c r="J16" s="72">
        <f>SUM('2'!X17,'3'!M16)</f>
        <v>0</v>
      </c>
      <c r="K16" s="168"/>
      <c r="L16" s="168"/>
      <c r="M16" s="168"/>
      <c r="N16" s="168"/>
      <c r="O16" s="168"/>
      <c r="P16" s="52"/>
      <c r="Q16" s="52"/>
      <c r="R16" s="52"/>
      <c r="S16" s="52"/>
    </row>
    <row r="17" spans="1:19" ht="15" x14ac:dyDescent="0.2">
      <c r="A17" s="58"/>
      <c r="B17" s="59">
        <f>'2'!B18</f>
        <v>0</v>
      </c>
      <c r="C17" s="109">
        <f>SUM('2'!R18,'3'!G17)</f>
        <v>0</v>
      </c>
      <c r="D17" s="72">
        <f>SUM('2'!E18:F18,'2'!M18:N18,'2'!O18:P18,'3'!D17:E17)</f>
        <v>0</v>
      </c>
      <c r="E17" s="72">
        <f>SUM('2'!S18,'3'!H17)</f>
        <v>0</v>
      </c>
      <c r="F17" s="72">
        <f>SUM('2'!T18,'3'!I17)</f>
        <v>0</v>
      </c>
      <c r="G17" s="72">
        <f>SUM('2'!U18,'3'!J17)</f>
        <v>0</v>
      </c>
      <c r="H17" s="72">
        <f>SUM('2'!V18,'3'!K17)</f>
        <v>0</v>
      </c>
      <c r="I17" s="72">
        <f>SUM('2'!W18,'3'!L17)</f>
        <v>0</v>
      </c>
      <c r="J17" s="72">
        <f>SUM('2'!X18,'3'!M17)</f>
        <v>0</v>
      </c>
      <c r="K17" s="168"/>
      <c r="L17" s="168"/>
      <c r="M17" s="168"/>
      <c r="N17" s="168"/>
      <c r="O17" s="168"/>
      <c r="P17" s="52"/>
      <c r="Q17" s="52"/>
      <c r="R17" s="52"/>
      <c r="S17" s="52"/>
    </row>
    <row r="18" spans="1:19" ht="31.5" x14ac:dyDescent="0.25">
      <c r="A18" s="62"/>
      <c r="B18" s="63" t="str">
        <f>'2'!B19</f>
        <v>ИТОГО в общеобразовательных организациях:</v>
      </c>
      <c r="C18" s="64">
        <f t="shared" ref="C18:O18" si="0">SUM(C7:C9,C11:C13,C15:C17)</f>
        <v>102</v>
      </c>
      <c r="D18" s="64">
        <f t="shared" si="0"/>
        <v>47</v>
      </c>
      <c r="E18" s="64">
        <f t="shared" si="0"/>
        <v>20</v>
      </c>
      <c r="F18" s="64">
        <f t="shared" si="0"/>
        <v>6</v>
      </c>
      <c r="G18" s="64">
        <f t="shared" si="0"/>
        <v>1</v>
      </c>
      <c r="H18" s="64">
        <f t="shared" si="0"/>
        <v>0</v>
      </c>
      <c r="I18" s="64">
        <f t="shared" si="0"/>
        <v>66</v>
      </c>
      <c r="J18" s="64">
        <f t="shared" si="0"/>
        <v>70</v>
      </c>
      <c r="K18" s="64">
        <f t="shared" si="0"/>
        <v>17</v>
      </c>
      <c r="L18" s="64">
        <f t="shared" si="0"/>
        <v>3</v>
      </c>
      <c r="M18" s="64">
        <f t="shared" si="0"/>
        <v>40</v>
      </c>
      <c r="N18" s="64">
        <f t="shared" si="0"/>
        <v>0</v>
      </c>
      <c r="O18" s="64">
        <f t="shared" si="0"/>
        <v>0</v>
      </c>
      <c r="P18" s="52"/>
      <c r="Q18" s="52"/>
      <c r="R18" s="52"/>
      <c r="S18" s="52"/>
    </row>
    <row r="19" spans="1:19" ht="30" x14ac:dyDescent="0.2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52"/>
      <c r="Q19" s="52"/>
      <c r="R19" s="52"/>
      <c r="S19" s="52"/>
    </row>
    <row r="20" spans="1:19" ht="15" x14ac:dyDescent="0.2">
      <c r="A20" s="60"/>
      <c r="B20" s="59">
        <f>'2'!B21</f>
        <v>0</v>
      </c>
      <c r="C20" s="109">
        <f>SUM('2'!R21,'3'!G20)</f>
        <v>0</v>
      </c>
      <c r="D20" s="72">
        <f>SUM('2'!E21:F21,'2'!M21:N21,'2'!O21:P21,'3'!D20:E20)</f>
        <v>0</v>
      </c>
      <c r="E20" s="72">
        <f>SUM('2'!S21,'3'!H20)</f>
        <v>0</v>
      </c>
      <c r="F20" s="72">
        <f>SUM('2'!T21,'3'!I20)</f>
        <v>0</v>
      </c>
      <c r="G20" s="72">
        <f>SUM('2'!U21,'3'!J20)</f>
        <v>0</v>
      </c>
      <c r="H20" s="72">
        <f>SUM('2'!V21,'3'!K20)</f>
        <v>0</v>
      </c>
      <c r="I20" s="72">
        <f>SUM('2'!W21,'3'!L20)</f>
        <v>0</v>
      </c>
      <c r="J20" s="72">
        <f>SUM('2'!X21,'3'!M20)</f>
        <v>0</v>
      </c>
      <c r="K20" s="168"/>
      <c r="L20" s="168"/>
      <c r="M20" s="168"/>
      <c r="N20" s="168"/>
      <c r="O20" s="168"/>
      <c r="P20" s="52"/>
      <c r="Q20" s="52"/>
      <c r="R20" s="52"/>
      <c r="S20" s="52"/>
    </row>
    <row r="21" spans="1:19" ht="15" x14ac:dyDescent="0.2">
      <c r="A21" s="58"/>
      <c r="B21" s="59">
        <f>'2'!B22</f>
        <v>0</v>
      </c>
      <c r="C21" s="109">
        <f>SUM('2'!R22,'3'!G21)</f>
        <v>0</v>
      </c>
      <c r="D21" s="72">
        <f>SUM('2'!E22:F22,'2'!M22:N22,'2'!O22:P22,'3'!D21:E21)</f>
        <v>0</v>
      </c>
      <c r="E21" s="72">
        <f>SUM('2'!S22,'3'!H21)</f>
        <v>0</v>
      </c>
      <c r="F21" s="72">
        <f>SUM('2'!T22,'3'!I21)</f>
        <v>0</v>
      </c>
      <c r="G21" s="72">
        <f>SUM('2'!U22,'3'!J21)</f>
        <v>0</v>
      </c>
      <c r="H21" s="72">
        <f>SUM('2'!V22,'3'!K21)</f>
        <v>0</v>
      </c>
      <c r="I21" s="72">
        <f>SUM('2'!W22,'3'!L21)</f>
        <v>0</v>
      </c>
      <c r="J21" s="72">
        <f>SUM('2'!X22,'3'!M21)</f>
        <v>0</v>
      </c>
      <c r="K21" s="168"/>
      <c r="L21" s="168"/>
      <c r="M21" s="168"/>
      <c r="N21" s="168"/>
      <c r="O21" s="168"/>
      <c r="P21" s="52"/>
      <c r="Q21" s="52"/>
      <c r="R21" s="52"/>
      <c r="S21" s="52"/>
    </row>
    <row r="22" spans="1:19" ht="15" x14ac:dyDescent="0.2">
      <c r="A22" s="58"/>
      <c r="B22" s="59">
        <f>'2'!B23</f>
        <v>0</v>
      </c>
      <c r="C22" s="109">
        <f>SUM('2'!R23,'3'!G22)</f>
        <v>0</v>
      </c>
      <c r="D22" s="72">
        <f>SUM('2'!E23:F23,'2'!M23:N23,'2'!O23:P23,'3'!D22:E22)</f>
        <v>0</v>
      </c>
      <c r="E22" s="72">
        <f>SUM('2'!S23,'3'!H22)</f>
        <v>0</v>
      </c>
      <c r="F22" s="72">
        <f>SUM('2'!T23,'3'!I22)</f>
        <v>0</v>
      </c>
      <c r="G22" s="72">
        <f>SUM('2'!U23,'3'!J22)</f>
        <v>0</v>
      </c>
      <c r="H22" s="72">
        <f>SUM('2'!V23,'3'!K22)</f>
        <v>0</v>
      </c>
      <c r="I22" s="72">
        <f>SUM('2'!W23,'3'!L22)</f>
        <v>0</v>
      </c>
      <c r="J22" s="72">
        <f>SUM('2'!X23,'3'!M22)</f>
        <v>0</v>
      </c>
      <c r="K22" s="168"/>
      <c r="L22" s="168"/>
      <c r="M22" s="168"/>
      <c r="N22" s="168"/>
      <c r="O22" s="168"/>
      <c r="P22" s="52"/>
      <c r="Q22" s="52"/>
      <c r="R22" s="52"/>
      <c r="S22" s="52"/>
    </row>
    <row r="23" spans="1:19" ht="47.25" x14ac:dyDescent="0.2">
      <c r="A23" s="65"/>
      <c r="B23" s="63" t="str">
        <f>'2'!B24</f>
        <v>ИТОГО в вечерних (сменных) общеобразовательных организациях:</v>
      </c>
      <c r="C23" s="64">
        <f t="shared" ref="C23:K23" si="1">SUM(C20:C22)</f>
        <v>0</v>
      </c>
      <c r="D23" s="64">
        <f t="shared" si="1"/>
        <v>0</v>
      </c>
      <c r="E23" s="64">
        <f t="shared" si="1"/>
        <v>0</v>
      </c>
      <c r="F23" s="64">
        <f t="shared" si="1"/>
        <v>0</v>
      </c>
      <c r="G23" s="64">
        <f t="shared" si="1"/>
        <v>0</v>
      </c>
      <c r="H23" s="64">
        <f t="shared" si="1"/>
        <v>0</v>
      </c>
      <c r="I23" s="64">
        <f t="shared" si="1"/>
        <v>0</v>
      </c>
      <c r="J23" s="64">
        <f t="shared" si="1"/>
        <v>0</v>
      </c>
      <c r="K23" s="64">
        <f t="shared" si="1"/>
        <v>0</v>
      </c>
      <c r="L23" s="64">
        <f t="shared" ref="L23:O23" si="2">SUM(L20:L22)</f>
        <v>0</v>
      </c>
      <c r="M23" s="64">
        <f t="shared" si="2"/>
        <v>0</v>
      </c>
      <c r="N23" s="64">
        <f t="shared" si="2"/>
        <v>0</v>
      </c>
      <c r="O23" s="64">
        <f t="shared" si="2"/>
        <v>0</v>
      </c>
    </row>
    <row r="24" spans="1:19" ht="15" x14ac:dyDescent="0.2">
      <c r="A24" s="66"/>
      <c r="B24" s="67" t="str">
        <f>'2'!B25</f>
        <v>ВСЕГО:</v>
      </c>
      <c r="C24" s="64">
        <f t="shared" ref="C24:K24" si="3">SUM(C18,C23)</f>
        <v>102</v>
      </c>
      <c r="D24" s="64">
        <f t="shared" si="3"/>
        <v>47</v>
      </c>
      <c r="E24" s="64">
        <f t="shared" si="3"/>
        <v>20</v>
      </c>
      <c r="F24" s="64">
        <f t="shared" si="3"/>
        <v>6</v>
      </c>
      <c r="G24" s="64">
        <f t="shared" si="3"/>
        <v>1</v>
      </c>
      <c r="H24" s="64">
        <f t="shared" si="3"/>
        <v>0</v>
      </c>
      <c r="I24" s="64">
        <f t="shared" si="3"/>
        <v>66</v>
      </c>
      <c r="J24" s="64">
        <f t="shared" si="3"/>
        <v>70</v>
      </c>
      <c r="K24" s="64">
        <f t="shared" si="3"/>
        <v>17</v>
      </c>
      <c r="L24" s="64">
        <f t="shared" ref="L24:O24" si="4">SUM(L18,L23)</f>
        <v>3</v>
      </c>
      <c r="M24" s="64">
        <f t="shared" si="4"/>
        <v>40</v>
      </c>
      <c r="N24" s="64">
        <f t="shared" si="4"/>
        <v>0</v>
      </c>
      <c r="O24" s="64">
        <f t="shared" si="4"/>
        <v>0</v>
      </c>
    </row>
    <row r="25" spans="1:19" x14ac:dyDescent="0.2">
      <c r="A25" s="1"/>
      <c r="B25" s="45"/>
    </row>
    <row r="26" spans="1:19" ht="15.75" x14ac:dyDescent="0.25">
      <c r="A26" s="155" t="s">
        <v>177</v>
      </c>
      <c r="B26" s="169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</row>
    <row r="27" spans="1:19" ht="15.75" x14ac:dyDescent="0.25">
      <c r="A27" s="156" t="s">
        <v>484</v>
      </c>
      <c r="B27" s="169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</row>
    <row r="28" spans="1:19" ht="35.25" customHeight="1" x14ac:dyDescent="0.2">
      <c r="A28" s="292" t="s">
        <v>213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58"/>
      <c r="N28" s="258"/>
    </row>
    <row r="29" spans="1:19" ht="15.75" x14ac:dyDescent="0.25">
      <c r="A29" s="171" t="s">
        <v>179</v>
      </c>
      <c r="B29" s="172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</row>
    <row r="31" spans="1:19" x14ac:dyDescent="0.2">
      <c r="A31" s="50" t="s">
        <v>206</v>
      </c>
    </row>
  </sheetData>
  <mergeCells count="15">
    <mergeCell ref="A28:L28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M3"/>
    <mergeCell ref="N3:O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53"/>
  <sheetViews>
    <sheetView view="pageBreakPreview" topLeftCell="BL4" zoomScaleNormal="75" zoomScaleSheetLayoutView="100" workbookViewId="0">
      <selection activeCell="CD9" sqref="CD9"/>
    </sheetView>
  </sheetViews>
  <sheetFormatPr defaultRowHeight="12.75" x14ac:dyDescent="0.2"/>
  <cols>
    <col min="1" max="1" width="5.42578125" style="21" customWidth="1"/>
    <col min="2" max="2" width="40.28515625" style="21" customWidth="1"/>
    <col min="3" max="21" width="5.7109375" style="21" customWidth="1"/>
    <col min="22" max="22" width="7" style="21" bestFit="1" customWidth="1"/>
    <col min="23" max="41" width="5.7109375" style="21" customWidth="1"/>
    <col min="42" max="42" width="7" style="21" bestFit="1" customWidth="1"/>
    <col min="43" max="61" width="5.7109375" style="21" customWidth="1"/>
    <col min="62" max="62" width="9.85546875" style="21" bestFit="1" customWidth="1"/>
    <col min="63" max="81" width="5.7109375" style="21" customWidth="1"/>
    <col min="82" max="82" width="7" style="21" bestFit="1" customWidth="1"/>
    <col min="83" max="83" width="16.5703125" style="21" customWidth="1"/>
    <col min="84" max="84" width="9.140625" style="21"/>
    <col min="85" max="85" width="11.7109375" style="29" bestFit="1" customWidth="1"/>
    <col min="86" max="86" width="10.5703125" style="28" bestFit="1" customWidth="1"/>
    <col min="87" max="87" width="11.7109375" style="29" bestFit="1" customWidth="1"/>
    <col min="88" max="88" width="10.5703125" style="28" bestFit="1" customWidth="1"/>
    <col min="89" max="89" width="11.7109375" style="29" bestFit="1" customWidth="1"/>
    <col min="90" max="90" width="10.5703125" style="28" bestFit="1" customWidth="1"/>
    <col min="91" max="91" width="11.7109375" style="29" bestFit="1" customWidth="1"/>
    <col min="92" max="92" width="10.5703125" style="28" bestFit="1" customWidth="1"/>
    <col min="93" max="93" width="35.140625" style="29" bestFit="1" customWidth="1"/>
    <col min="94" max="94" width="18.42578125" style="28" bestFit="1" customWidth="1"/>
    <col min="95" max="95" width="15" style="32" customWidth="1"/>
    <col min="96" max="96" width="23.42578125" style="29" customWidth="1"/>
    <col min="97" max="97" width="26" style="29" bestFit="1" customWidth="1"/>
    <col min="98" max="114" width="9.140625" style="31"/>
    <col min="115" max="16384" width="9.140625" style="21"/>
  </cols>
  <sheetData>
    <row r="1" spans="1:114" s="25" customFormat="1" ht="21.75" customHeight="1" x14ac:dyDescent="0.2">
      <c r="A1" s="293" t="s">
        <v>485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3"/>
      <c r="CD1" s="293"/>
      <c r="CE1" s="293"/>
      <c r="CF1" s="293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</row>
    <row r="2" spans="1:114" x14ac:dyDescent="0.2"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</row>
    <row r="3" spans="1:114" x14ac:dyDescent="0.2"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</row>
    <row r="4" spans="1:114" s="27" customFormat="1" ht="18.75" customHeight="1" x14ac:dyDescent="0.25">
      <c r="A4" s="289" t="s">
        <v>219</v>
      </c>
      <c r="B4" s="289" t="s">
        <v>207</v>
      </c>
      <c r="C4" s="329" t="s">
        <v>91</v>
      </c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</row>
    <row r="5" spans="1:114" s="27" customFormat="1" ht="184.5" customHeight="1" x14ac:dyDescent="0.25">
      <c r="A5" s="289"/>
      <c r="B5" s="289"/>
      <c r="C5" s="327" t="s">
        <v>156</v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5" t="s">
        <v>214</v>
      </c>
      <c r="W5" s="327" t="s">
        <v>178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5" t="s">
        <v>272</v>
      </c>
      <c r="AQ5" s="327" t="s">
        <v>215</v>
      </c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5" t="s">
        <v>273</v>
      </c>
      <c r="BK5" s="327" t="s">
        <v>216</v>
      </c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8" t="s">
        <v>274</v>
      </c>
      <c r="CE5" s="328" t="s">
        <v>418</v>
      </c>
      <c r="CF5" s="324" t="s">
        <v>195</v>
      </c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</row>
    <row r="6" spans="1:114" s="27" customFormat="1" ht="30" customHeight="1" x14ac:dyDescent="0.25">
      <c r="A6" s="289"/>
      <c r="B6" s="289"/>
      <c r="C6" s="89" t="s">
        <v>92</v>
      </c>
      <c r="D6" s="89" t="s">
        <v>93</v>
      </c>
      <c r="E6" s="89" t="s">
        <v>94</v>
      </c>
      <c r="F6" s="89" t="s">
        <v>95</v>
      </c>
      <c r="G6" s="89" t="s">
        <v>96</v>
      </c>
      <c r="H6" s="89" t="s">
        <v>97</v>
      </c>
      <c r="I6" s="89" t="s">
        <v>98</v>
      </c>
      <c r="J6" s="89" t="s">
        <v>99</v>
      </c>
      <c r="K6" s="89" t="s">
        <v>100</v>
      </c>
      <c r="L6" s="89" t="s">
        <v>101</v>
      </c>
      <c r="M6" s="89" t="s">
        <v>102</v>
      </c>
      <c r="N6" s="89" t="s">
        <v>103</v>
      </c>
      <c r="O6" s="89" t="s">
        <v>104</v>
      </c>
      <c r="P6" s="89" t="s">
        <v>105</v>
      </c>
      <c r="Q6" s="90" t="s">
        <v>106</v>
      </c>
      <c r="R6" s="90" t="s">
        <v>107</v>
      </c>
      <c r="S6" s="91" t="s">
        <v>108</v>
      </c>
      <c r="T6" s="91" t="s">
        <v>109</v>
      </c>
      <c r="U6" s="91" t="s">
        <v>157</v>
      </c>
      <c r="V6" s="326"/>
      <c r="W6" s="89" t="s">
        <v>92</v>
      </c>
      <c r="X6" s="89" t="s">
        <v>93</v>
      </c>
      <c r="Y6" s="89" t="s">
        <v>94</v>
      </c>
      <c r="Z6" s="89" t="s">
        <v>95</v>
      </c>
      <c r="AA6" s="89" t="s">
        <v>96</v>
      </c>
      <c r="AB6" s="89" t="s">
        <v>97</v>
      </c>
      <c r="AC6" s="89" t="s">
        <v>98</v>
      </c>
      <c r="AD6" s="89" t="s">
        <v>99</v>
      </c>
      <c r="AE6" s="89" t="s">
        <v>100</v>
      </c>
      <c r="AF6" s="89" t="s">
        <v>101</v>
      </c>
      <c r="AG6" s="89" t="s">
        <v>102</v>
      </c>
      <c r="AH6" s="89" t="s">
        <v>103</v>
      </c>
      <c r="AI6" s="89" t="s">
        <v>104</v>
      </c>
      <c r="AJ6" s="89" t="s">
        <v>105</v>
      </c>
      <c r="AK6" s="90" t="s">
        <v>106</v>
      </c>
      <c r="AL6" s="90" t="s">
        <v>107</v>
      </c>
      <c r="AM6" s="91" t="s">
        <v>108</v>
      </c>
      <c r="AN6" s="91" t="s">
        <v>109</v>
      </c>
      <c r="AO6" s="91" t="s">
        <v>157</v>
      </c>
      <c r="AP6" s="326"/>
      <c r="AQ6" s="89" t="s">
        <v>92</v>
      </c>
      <c r="AR6" s="89" t="s">
        <v>93</v>
      </c>
      <c r="AS6" s="89" t="s">
        <v>94</v>
      </c>
      <c r="AT6" s="89" t="s">
        <v>95</v>
      </c>
      <c r="AU6" s="89" t="s">
        <v>96</v>
      </c>
      <c r="AV6" s="89" t="s">
        <v>97</v>
      </c>
      <c r="AW6" s="89" t="s">
        <v>98</v>
      </c>
      <c r="AX6" s="89" t="s">
        <v>99</v>
      </c>
      <c r="AY6" s="89" t="s">
        <v>100</v>
      </c>
      <c r="AZ6" s="89" t="s">
        <v>101</v>
      </c>
      <c r="BA6" s="89" t="s">
        <v>102</v>
      </c>
      <c r="BB6" s="89" t="s">
        <v>103</v>
      </c>
      <c r="BC6" s="89" t="s">
        <v>104</v>
      </c>
      <c r="BD6" s="89" t="s">
        <v>105</v>
      </c>
      <c r="BE6" s="90" t="s">
        <v>106</v>
      </c>
      <c r="BF6" s="90" t="s">
        <v>107</v>
      </c>
      <c r="BG6" s="91" t="s">
        <v>108</v>
      </c>
      <c r="BH6" s="91" t="s">
        <v>109</v>
      </c>
      <c r="BI6" s="91" t="s">
        <v>157</v>
      </c>
      <c r="BJ6" s="326"/>
      <c r="BK6" s="89" t="s">
        <v>92</v>
      </c>
      <c r="BL6" s="89" t="s">
        <v>93</v>
      </c>
      <c r="BM6" s="89" t="s">
        <v>94</v>
      </c>
      <c r="BN6" s="89" t="s">
        <v>95</v>
      </c>
      <c r="BO6" s="89" t="s">
        <v>96</v>
      </c>
      <c r="BP6" s="89" t="s">
        <v>97</v>
      </c>
      <c r="BQ6" s="89" t="s">
        <v>98</v>
      </c>
      <c r="BR6" s="89" t="s">
        <v>99</v>
      </c>
      <c r="BS6" s="89" t="s">
        <v>100</v>
      </c>
      <c r="BT6" s="89" t="s">
        <v>101</v>
      </c>
      <c r="BU6" s="89" t="s">
        <v>102</v>
      </c>
      <c r="BV6" s="89" t="s">
        <v>103</v>
      </c>
      <c r="BW6" s="89" t="s">
        <v>104</v>
      </c>
      <c r="BX6" s="89" t="s">
        <v>105</v>
      </c>
      <c r="BY6" s="90" t="s">
        <v>106</v>
      </c>
      <c r="BZ6" s="90" t="s">
        <v>107</v>
      </c>
      <c r="CA6" s="91" t="s">
        <v>108</v>
      </c>
      <c r="CB6" s="91" t="s">
        <v>109</v>
      </c>
      <c r="CC6" s="91" t="s">
        <v>157</v>
      </c>
      <c r="CD6" s="328"/>
      <c r="CE6" s="328"/>
      <c r="CF6" s="324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</row>
    <row r="7" spans="1:114" s="159" customFormat="1" ht="15.75" x14ac:dyDescent="0.25">
      <c r="A7" s="157"/>
      <c r="B7" s="157"/>
      <c r="C7" s="333" t="s">
        <v>159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158" t="s">
        <v>186</v>
      </c>
      <c r="W7" s="333" t="s">
        <v>160</v>
      </c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158" t="s">
        <v>187</v>
      </c>
      <c r="AQ7" s="330" t="s">
        <v>161</v>
      </c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2"/>
      <c r="BJ7" s="158" t="s">
        <v>188</v>
      </c>
      <c r="BK7" s="333" t="s">
        <v>162</v>
      </c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158" t="s">
        <v>189</v>
      </c>
      <c r="CE7" s="253" t="s">
        <v>424</v>
      </c>
      <c r="CF7" s="253" t="s">
        <v>425</v>
      </c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</row>
    <row r="8" spans="1:114" s="10" customFormat="1" ht="15" x14ac:dyDescent="0.2">
      <c r="A8" s="97"/>
      <c r="B8" s="68" t="str">
        <f>'2'!B7</f>
        <v>Среднего общего образования</v>
      </c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0"/>
      <c r="V8" s="177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77"/>
      <c r="AQ8" s="98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100"/>
      <c r="BJ8" s="6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01"/>
      <c r="CC8" s="102"/>
      <c r="CD8" s="64"/>
      <c r="CE8" s="64"/>
      <c r="CF8" s="64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</row>
    <row r="9" spans="1:114" s="10" customFormat="1" ht="15" x14ac:dyDescent="0.2">
      <c r="A9" s="93"/>
      <c r="B9" s="59" t="str">
        <f>'2'!B8</f>
        <v>МОУ гимназия №1</v>
      </c>
      <c r="C9" s="49">
        <v>3</v>
      </c>
      <c r="D9" s="49">
        <v>2</v>
      </c>
      <c r="E9" s="49">
        <v>1</v>
      </c>
      <c r="F9" s="49">
        <v>1</v>
      </c>
      <c r="G9" s="49">
        <v>2</v>
      </c>
      <c r="H9" s="49">
        <v>1</v>
      </c>
      <c r="I9" s="49">
        <v>0</v>
      </c>
      <c r="J9" s="49">
        <v>1</v>
      </c>
      <c r="K9" s="49">
        <v>0</v>
      </c>
      <c r="L9" s="49">
        <v>3</v>
      </c>
      <c r="M9" s="49">
        <v>0</v>
      </c>
      <c r="N9" s="49">
        <v>1</v>
      </c>
      <c r="O9" s="49">
        <v>0</v>
      </c>
      <c r="P9" s="49">
        <v>1</v>
      </c>
      <c r="Q9" s="49">
        <v>2</v>
      </c>
      <c r="R9" s="49">
        <v>1</v>
      </c>
      <c r="S9" s="49">
        <v>0</v>
      </c>
      <c r="T9" s="49">
        <v>0</v>
      </c>
      <c r="U9" s="49">
        <v>0</v>
      </c>
      <c r="V9" s="61">
        <f>SUM(C9:U9)</f>
        <v>19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61">
        <f>SUM(W9:AO9)</f>
        <v>0</v>
      </c>
      <c r="AQ9" s="49">
        <v>1</v>
      </c>
      <c r="AR9" s="49"/>
      <c r="AS9" s="49"/>
      <c r="AT9" s="49"/>
      <c r="AU9" s="49"/>
      <c r="AV9" s="49"/>
      <c r="AW9" s="49"/>
      <c r="AX9" s="49"/>
      <c r="AY9" s="49">
        <v>1</v>
      </c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61">
        <f>SUM(AQ9:BI9)</f>
        <v>2</v>
      </c>
      <c r="BK9" s="49">
        <v>4</v>
      </c>
      <c r="BL9" s="49">
        <v>0</v>
      </c>
      <c r="BM9" s="49">
        <v>0</v>
      </c>
      <c r="BN9" s="49">
        <v>0</v>
      </c>
      <c r="BO9" s="49">
        <v>1</v>
      </c>
      <c r="BP9" s="49">
        <v>0</v>
      </c>
      <c r="BQ9" s="49">
        <v>1</v>
      </c>
      <c r="BR9" s="49">
        <v>0</v>
      </c>
      <c r="BS9" s="49">
        <v>0</v>
      </c>
      <c r="BT9" s="49">
        <v>1</v>
      </c>
      <c r="BU9" s="49">
        <v>0</v>
      </c>
      <c r="BV9" s="49">
        <v>0</v>
      </c>
      <c r="BW9" s="49">
        <v>0</v>
      </c>
      <c r="BX9" s="49">
        <v>0</v>
      </c>
      <c r="BY9" s="49">
        <v>0</v>
      </c>
      <c r="BZ9" s="49">
        <v>0</v>
      </c>
      <c r="CA9" s="49">
        <v>0</v>
      </c>
      <c r="CB9" s="49">
        <v>0</v>
      </c>
      <c r="CC9" s="49">
        <v>0</v>
      </c>
      <c r="CD9" s="61">
        <f>SUM(BK9:CC9)</f>
        <v>7</v>
      </c>
      <c r="CE9" s="61"/>
      <c r="CF9" s="109">
        <f>CD9+BJ9+AP9+CE9+V9</f>
        <v>28</v>
      </c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</row>
    <row r="10" spans="1:114" s="10" customFormat="1" ht="15" x14ac:dyDescent="0.2">
      <c r="A10" s="93"/>
      <c r="B10" s="59">
        <f>'2'!B9</f>
        <v>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61">
        <f>SUM(C10:U10)</f>
        <v>0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61">
        <f>SUM(W10:AO10)</f>
        <v>0</v>
      </c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61">
        <f>SUM(AQ10:BI10)</f>
        <v>0</v>
      </c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61">
        <f>SUM(BK10:CC10)</f>
        <v>0</v>
      </c>
      <c r="CE10" s="61"/>
      <c r="CF10" s="109">
        <f>CD10+BJ10+AP10+CE10+V10</f>
        <v>0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</row>
    <row r="11" spans="1:114" s="10" customFormat="1" ht="15" x14ac:dyDescent="0.2">
      <c r="A11" s="93"/>
      <c r="B11" s="59">
        <f>'2'!B10</f>
        <v>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94"/>
      <c r="N11" s="94"/>
      <c r="O11" s="94"/>
      <c r="P11" s="94"/>
      <c r="Q11" s="49"/>
      <c r="R11" s="49"/>
      <c r="S11" s="49"/>
      <c r="T11" s="49"/>
      <c r="U11" s="49"/>
      <c r="V11" s="61">
        <f>SUM(C11:U11)</f>
        <v>0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61">
        <f>SUM(W11:AO11)</f>
        <v>0</v>
      </c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61">
        <f>SUM(AQ11:BI11)</f>
        <v>0</v>
      </c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61">
        <f>SUM(BK11:CC11)</f>
        <v>0</v>
      </c>
      <c r="CE11" s="61"/>
      <c r="CF11" s="109">
        <f>CD11+BJ11+AP11+CE11+V11</f>
        <v>0</v>
      </c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</row>
    <row r="12" spans="1:114" s="10" customFormat="1" ht="15" x14ac:dyDescent="0.2">
      <c r="A12" s="97"/>
      <c r="B12" s="68" t="str">
        <f>'2'!B11</f>
        <v>Основного общего образования</v>
      </c>
      <c r="C12" s="98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0"/>
      <c r="V12" s="64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64"/>
      <c r="AQ12" s="98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0"/>
      <c r="BJ12" s="64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101"/>
      <c r="CC12" s="102"/>
      <c r="CD12" s="64"/>
      <c r="CE12" s="64"/>
      <c r="CF12" s="64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</row>
    <row r="13" spans="1:114" s="10" customFormat="1" ht="15" x14ac:dyDescent="0.2">
      <c r="A13" s="95"/>
      <c r="B13" s="59">
        <f>'2'!B12</f>
        <v>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96"/>
      <c r="N13" s="49"/>
      <c r="O13" s="96"/>
      <c r="P13" s="96"/>
      <c r="Q13" s="49"/>
      <c r="R13" s="49"/>
      <c r="S13" s="49"/>
      <c r="T13" s="49"/>
      <c r="U13" s="49"/>
      <c r="V13" s="61">
        <f>SUM(C13:U13)</f>
        <v>0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61">
        <f>SUM(W13:AO13)</f>
        <v>0</v>
      </c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61">
        <f>SUM(AQ13:BI13)</f>
        <v>0</v>
      </c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61">
        <f>SUM(BK13:CC13)</f>
        <v>0</v>
      </c>
      <c r="CE13" s="61"/>
      <c r="CF13" s="109">
        <f>CD13+BJ13+AP13+CE13+V13</f>
        <v>0</v>
      </c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</row>
    <row r="14" spans="1:114" s="10" customFormat="1" ht="15" x14ac:dyDescent="0.2">
      <c r="A14" s="95"/>
      <c r="B14" s="59">
        <f>'2'!B13</f>
        <v>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61">
        <f>SUM(C14:U14)</f>
        <v>0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61">
        <f>SUM(W14:AO14)</f>
        <v>0</v>
      </c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61">
        <f>SUM(AQ14:BI14)</f>
        <v>0</v>
      </c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61">
        <f>SUM(BK14:CC14)</f>
        <v>0</v>
      </c>
      <c r="CE14" s="61"/>
      <c r="CF14" s="109">
        <f>CD14+BJ14+AP14+CE14+V14</f>
        <v>0</v>
      </c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</row>
    <row r="15" spans="1:114" s="10" customFormat="1" ht="15" x14ac:dyDescent="0.2">
      <c r="A15" s="95"/>
      <c r="B15" s="59">
        <f>'2'!B14</f>
        <v>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61">
        <f>SUM(C15:U15)</f>
        <v>0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61">
        <f>SUM(W15:AO15)</f>
        <v>0</v>
      </c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61">
        <f>SUM(AQ15:BI15)</f>
        <v>0</v>
      </c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61">
        <f>SUM(BK15:CC15)</f>
        <v>0</v>
      </c>
      <c r="CE15" s="61"/>
      <c r="CF15" s="109">
        <f>CD15+BJ15+AP15+CE15+V15</f>
        <v>0</v>
      </c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</row>
    <row r="16" spans="1:114" s="10" customFormat="1" ht="15" x14ac:dyDescent="0.2">
      <c r="A16" s="97"/>
      <c r="B16" s="68" t="str">
        <f>'2'!B15</f>
        <v>Начального общего образования</v>
      </c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  <c r="V16" s="64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64"/>
      <c r="AQ16" s="98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0"/>
      <c r="BJ16" s="64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101"/>
      <c r="CC16" s="102"/>
      <c r="CD16" s="64"/>
      <c r="CE16" s="64"/>
      <c r="CF16" s="64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</row>
    <row r="17" spans="1:114" s="10" customFormat="1" ht="15" x14ac:dyDescent="0.2">
      <c r="A17" s="95"/>
      <c r="B17" s="59">
        <f>'2'!B16</f>
        <v>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61">
        <f>SUM(C17:U17)</f>
        <v>0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61">
        <f>SUM(W17:AO17)</f>
        <v>0</v>
      </c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61">
        <f>SUM(AQ17:BI17)</f>
        <v>0</v>
      </c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61">
        <f>SUM(BK17:CC17)</f>
        <v>0</v>
      </c>
      <c r="CE17" s="61"/>
      <c r="CF17" s="109">
        <f>CD17+BJ17+AP17+CE17+V17</f>
        <v>0</v>
      </c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</row>
    <row r="18" spans="1:114" s="10" customFormat="1" ht="15" x14ac:dyDescent="0.2">
      <c r="A18" s="95"/>
      <c r="B18" s="59">
        <f>'2'!B17</f>
        <v>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61">
        <f>SUM(C18:U18)</f>
        <v>0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61">
        <f>SUM(W18:AO18)</f>
        <v>0</v>
      </c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61">
        <f>SUM(AQ18:BI18)</f>
        <v>0</v>
      </c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61">
        <f>SUM(BK18:CC18)</f>
        <v>0</v>
      </c>
      <c r="CE18" s="61"/>
      <c r="CF18" s="109">
        <f>CD18+BJ18+AP18+CE18+V18</f>
        <v>0</v>
      </c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</row>
    <row r="19" spans="1:114" s="10" customFormat="1" ht="15" x14ac:dyDescent="0.2">
      <c r="A19" s="95"/>
      <c r="B19" s="59">
        <f>'2'!B18</f>
        <v>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61">
        <f>SUM(C19:U19)</f>
        <v>0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61">
        <f>SUM(W19:AO19)</f>
        <v>0</v>
      </c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61">
        <f>SUM(AQ19:BI19)</f>
        <v>0</v>
      </c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61">
        <f>SUM(BK19:CC19)</f>
        <v>0</v>
      </c>
      <c r="CE19" s="61"/>
      <c r="CF19" s="109">
        <f>CD19+BJ19+AP19+CE19+V19</f>
        <v>0</v>
      </c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</row>
    <row r="20" spans="1:114" s="10" customFormat="1" ht="30.75" x14ac:dyDescent="0.25">
      <c r="A20" s="110"/>
      <c r="B20" s="68" t="str">
        <f>'2'!B19</f>
        <v>ИТОГО в общеобразовательных организациях:</v>
      </c>
      <c r="C20" s="86">
        <f>SUM(C8:C19)</f>
        <v>3</v>
      </c>
      <c r="D20" s="86">
        <f t="shared" ref="D20:BR20" si="0">SUM(D8:D19)</f>
        <v>2</v>
      </c>
      <c r="E20" s="86">
        <f t="shared" si="0"/>
        <v>1</v>
      </c>
      <c r="F20" s="86">
        <f t="shared" si="0"/>
        <v>1</v>
      </c>
      <c r="G20" s="86">
        <f t="shared" si="0"/>
        <v>2</v>
      </c>
      <c r="H20" s="86">
        <f t="shared" si="0"/>
        <v>1</v>
      </c>
      <c r="I20" s="86">
        <f t="shared" si="0"/>
        <v>0</v>
      </c>
      <c r="J20" s="86">
        <f t="shared" si="0"/>
        <v>1</v>
      </c>
      <c r="K20" s="86">
        <f t="shared" si="0"/>
        <v>0</v>
      </c>
      <c r="L20" s="86">
        <f t="shared" si="0"/>
        <v>3</v>
      </c>
      <c r="M20" s="86">
        <f t="shared" si="0"/>
        <v>0</v>
      </c>
      <c r="N20" s="86">
        <f t="shared" si="0"/>
        <v>1</v>
      </c>
      <c r="O20" s="86">
        <f t="shared" si="0"/>
        <v>0</v>
      </c>
      <c r="P20" s="86">
        <f t="shared" si="0"/>
        <v>1</v>
      </c>
      <c r="Q20" s="86">
        <f t="shared" si="0"/>
        <v>2</v>
      </c>
      <c r="R20" s="86">
        <f t="shared" si="0"/>
        <v>1</v>
      </c>
      <c r="S20" s="86">
        <f t="shared" si="0"/>
        <v>0</v>
      </c>
      <c r="T20" s="86">
        <f t="shared" si="0"/>
        <v>0</v>
      </c>
      <c r="U20" s="86">
        <f t="shared" si="0"/>
        <v>0</v>
      </c>
      <c r="V20" s="64">
        <f>SUM(V9:V11,V13:V15,V17:V19)</f>
        <v>19</v>
      </c>
      <c r="W20" s="86">
        <f t="shared" si="0"/>
        <v>0</v>
      </c>
      <c r="X20" s="86">
        <f t="shared" si="0"/>
        <v>0</v>
      </c>
      <c r="Y20" s="86">
        <f t="shared" si="0"/>
        <v>0</v>
      </c>
      <c r="Z20" s="86">
        <f t="shared" si="0"/>
        <v>0</v>
      </c>
      <c r="AA20" s="86">
        <f t="shared" si="0"/>
        <v>0</v>
      </c>
      <c r="AB20" s="86">
        <f t="shared" si="0"/>
        <v>0</v>
      </c>
      <c r="AC20" s="86">
        <f t="shared" si="0"/>
        <v>0</v>
      </c>
      <c r="AD20" s="86">
        <f t="shared" si="0"/>
        <v>0</v>
      </c>
      <c r="AE20" s="86">
        <f t="shared" si="0"/>
        <v>0</v>
      </c>
      <c r="AF20" s="86">
        <f t="shared" si="0"/>
        <v>0</v>
      </c>
      <c r="AG20" s="86">
        <f t="shared" si="0"/>
        <v>0</v>
      </c>
      <c r="AH20" s="86">
        <f t="shared" si="0"/>
        <v>0</v>
      </c>
      <c r="AI20" s="86">
        <f t="shared" si="0"/>
        <v>0</v>
      </c>
      <c r="AJ20" s="86">
        <f t="shared" si="0"/>
        <v>0</v>
      </c>
      <c r="AK20" s="86">
        <f t="shared" si="0"/>
        <v>0</v>
      </c>
      <c r="AL20" s="86">
        <f t="shared" si="0"/>
        <v>0</v>
      </c>
      <c r="AM20" s="86">
        <f t="shared" si="0"/>
        <v>0</v>
      </c>
      <c r="AN20" s="86">
        <f t="shared" si="0"/>
        <v>0</v>
      </c>
      <c r="AO20" s="86">
        <f t="shared" si="0"/>
        <v>0</v>
      </c>
      <c r="AP20" s="64">
        <f>SUM(AP9:AP11,AP13:AP15,AP17:AP19)</f>
        <v>0</v>
      </c>
      <c r="AQ20" s="86">
        <f t="shared" si="0"/>
        <v>1</v>
      </c>
      <c r="AR20" s="86">
        <f t="shared" si="0"/>
        <v>0</v>
      </c>
      <c r="AS20" s="86">
        <f t="shared" si="0"/>
        <v>0</v>
      </c>
      <c r="AT20" s="86">
        <f t="shared" si="0"/>
        <v>0</v>
      </c>
      <c r="AU20" s="86">
        <f t="shared" si="0"/>
        <v>0</v>
      </c>
      <c r="AV20" s="86">
        <f t="shared" si="0"/>
        <v>0</v>
      </c>
      <c r="AW20" s="86">
        <f t="shared" si="0"/>
        <v>0</v>
      </c>
      <c r="AX20" s="86">
        <f t="shared" si="0"/>
        <v>0</v>
      </c>
      <c r="AY20" s="86">
        <f t="shared" si="0"/>
        <v>1</v>
      </c>
      <c r="AZ20" s="86">
        <f t="shared" si="0"/>
        <v>0</v>
      </c>
      <c r="BA20" s="86">
        <f t="shared" si="0"/>
        <v>0</v>
      </c>
      <c r="BB20" s="86">
        <f t="shared" si="0"/>
        <v>0</v>
      </c>
      <c r="BC20" s="86">
        <f t="shared" si="0"/>
        <v>0</v>
      </c>
      <c r="BD20" s="86">
        <f t="shared" si="0"/>
        <v>0</v>
      </c>
      <c r="BE20" s="86">
        <f t="shared" si="0"/>
        <v>0</v>
      </c>
      <c r="BF20" s="86">
        <f t="shared" si="0"/>
        <v>0</v>
      </c>
      <c r="BG20" s="86">
        <f t="shared" si="0"/>
        <v>0</v>
      </c>
      <c r="BH20" s="86">
        <f t="shared" si="0"/>
        <v>0</v>
      </c>
      <c r="BI20" s="86">
        <f t="shared" si="0"/>
        <v>0</v>
      </c>
      <c r="BJ20" s="64">
        <f>SUM(BJ9:BJ11,BJ13:BJ15,BJ17:BJ19)</f>
        <v>2</v>
      </c>
      <c r="BK20" s="86">
        <f t="shared" si="0"/>
        <v>4</v>
      </c>
      <c r="BL20" s="86">
        <f t="shared" si="0"/>
        <v>0</v>
      </c>
      <c r="BM20" s="86">
        <f t="shared" si="0"/>
        <v>0</v>
      </c>
      <c r="BN20" s="86">
        <f t="shared" si="0"/>
        <v>0</v>
      </c>
      <c r="BO20" s="86">
        <f t="shared" si="0"/>
        <v>1</v>
      </c>
      <c r="BP20" s="86">
        <f t="shared" si="0"/>
        <v>0</v>
      </c>
      <c r="BQ20" s="86">
        <f t="shared" si="0"/>
        <v>1</v>
      </c>
      <c r="BR20" s="86">
        <f t="shared" si="0"/>
        <v>0</v>
      </c>
      <c r="BS20" s="86">
        <f t="shared" ref="BS20:CC20" si="1">SUM(BS8:BS19)</f>
        <v>0</v>
      </c>
      <c r="BT20" s="86">
        <f t="shared" si="1"/>
        <v>1</v>
      </c>
      <c r="BU20" s="86">
        <f t="shared" si="1"/>
        <v>0</v>
      </c>
      <c r="BV20" s="86">
        <f t="shared" si="1"/>
        <v>0</v>
      </c>
      <c r="BW20" s="86">
        <f t="shared" si="1"/>
        <v>0</v>
      </c>
      <c r="BX20" s="86">
        <f t="shared" si="1"/>
        <v>0</v>
      </c>
      <c r="BY20" s="86">
        <f t="shared" si="1"/>
        <v>0</v>
      </c>
      <c r="BZ20" s="86">
        <f t="shared" si="1"/>
        <v>0</v>
      </c>
      <c r="CA20" s="86">
        <f t="shared" si="1"/>
        <v>0</v>
      </c>
      <c r="CB20" s="86">
        <f t="shared" si="1"/>
        <v>0</v>
      </c>
      <c r="CC20" s="86">
        <f t="shared" si="1"/>
        <v>0</v>
      </c>
      <c r="CD20" s="64">
        <f>SUM(CD9:CD11,CD13:CD15,CD17:CD19)</f>
        <v>7</v>
      </c>
      <c r="CE20" s="64">
        <f>SUM(CE9:CE11,CE13:CE15,CE17:CE19)</f>
        <v>0</v>
      </c>
      <c r="CF20" s="64">
        <f>SUM(CF9:CF11,CF13:CF15,CF17:CF19)</f>
        <v>28</v>
      </c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</row>
    <row r="21" spans="1:114" s="10" customFormat="1" ht="30" x14ac:dyDescent="0.2">
      <c r="A21" s="103"/>
      <c r="B21" s="71" t="str">
        <f>'2'!B20</f>
        <v>Вечерние (сменные) общеобразовательные организации</v>
      </c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61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61"/>
      <c r="AQ21" s="104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6"/>
      <c r="BJ21" s="61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7"/>
      <c r="CC21" s="108"/>
      <c r="CD21" s="61"/>
      <c r="CE21" s="61"/>
      <c r="CF21" s="61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</row>
    <row r="22" spans="1:114" s="10" customFormat="1" ht="15" x14ac:dyDescent="0.2">
      <c r="A22" s="95"/>
      <c r="B22" s="59">
        <f>'2'!B21</f>
        <v>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61">
        <f>SUM(C22:U22)</f>
        <v>0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61">
        <f>SUM(W22:AO22)</f>
        <v>0</v>
      </c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61">
        <f>SUM(AQ22:BI22)</f>
        <v>0</v>
      </c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61">
        <f>SUM(BK22:CC22)</f>
        <v>0</v>
      </c>
      <c r="CE22" s="61"/>
      <c r="CF22" s="109">
        <f>CD22+BJ22+AP22+CE22+V22</f>
        <v>0</v>
      </c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</row>
    <row r="23" spans="1:114" s="10" customFormat="1" ht="15" x14ac:dyDescent="0.2">
      <c r="A23" s="95"/>
      <c r="B23" s="59">
        <f>'2'!B22</f>
        <v>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61">
        <f>SUM(C23:U23)</f>
        <v>0</v>
      </c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61">
        <f>SUM(W23:AO23)</f>
        <v>0</v>
      </c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61">
        <f>SUM(AQ23:BI23)</f>
        <v>0</v>
      </c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61">
        <f>SUM(BK23:CC23)</f>
        <v>0</v>
      </c>
      <c r="CE23" s="61"/>
      <c r="CF23" s="109">
        <f>CD23+BJ23+AP23+CE23+V23</f>
        <v>0</v>
      </c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</row>
    <row r="24" spans="1:114" s="10" customFormat="1" ht="15" x14ac:dyDescent="0.2">
      <c r="A24" s="95"/>
      <c r="B24" s="59">
        <f>'2'!B23</f>
        <v>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61">
        <f>SUM(C24:U24)</f>
        <v>0</v>
      </c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61">
        <f>SUM(W24:AO24)</f>
        <v>0</v>
      </c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61">
        <f>SUM(AQ24:BI24)</f>
        <v>0</v>
      </c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61">
        <f>SUM(BK24:CC24)</f>
        <v>0</v>
      </c>
      <c r="CE24" s="61"/>
      <c r="CF24" s="109">
        <f>CD24+BJ24+AP24+CE24+V24</f>
        <v>0</v>
      </c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</row>
    <row r="25" spans="1:114" s="10" customFormat="1" ht="48" customHeight="1" x14ac:dyDescent="0.2">
      <c r="A25" s="97"/>
      <c r="B25" s="68" t="str">
        <f>'2'!B24</f>
        <v>ИТОГО в вечерних (сменных) общеобразовательных организациях:</v>
      </c>
      <c r="C25" s="111">
        <f>SUM(C22:C24)</f>
        <v>0</v>
      </c>
      <c r="D25" s="111">
        <f t="shared" ref="D25:BR25" si="2">SUM(D22:D24)</f>
        <v>0</v>
      </c>
      <c r="E25" s="111">
        <f t="shared" si="2"/>
        <v>0</v>
      </c>
      <c r="F25" s="111">
        <f t="shared" si="2"/>
        <v>0</v>
      </c>
      <c r="G25" s="111">
        <f t="shared" si="2"/>
        <v>0</v>
      </c>
      <c r="H25" s="111">
        <f t="shared" si="2"/>
        <v>0</v>
      </c>
      <c r="I25" s="111">
        <f t="shared" si="2"/>
        <v>0</v>
      </c>
      <c r="J25" s="111">
        <f t="shared" si="2"/>
        <v>0</v>
      </c>
      <c r="K25" s="111">
        <f t="shared" si="2"/>
        <v>0</v>
      </c>
      <c r="L25" s="111">
        <f t="shared" si="2"/>
        <v>0</v>
      </c>
      <c r="M25" s="111">
        <f t="shared" si="2"/>
        <v>0</v>
      </c>
      <c r="N25" s="111">
        <f t="shared" si="2"/>
        <v>0</v>
      </c>
      <c r="O25" s="111">
        <f t="shared" si="2"/>
        <v>0</v>
      </c>
      <c r="P25" s="111">
        <f t="shared" si="2"/>
        <v>0</v>
      </c>
      <c r="Q25" s="111">
        <f t="shared" si="2"/>
        <v>0</v>
      </c>
      <c r="R25" s="111">
        <f t="shared" si="2"/>
        <v>0</v>
      </c>
      <c r="S25" s="111">
        <f t="shared" si="2"/>
        <v>0</v>
      </c>
      <c r="T25" s="111">
        <f t="shared" si="2"/>
        <v>0</v>
      </c>
      <c r="U25" s="111">
        <f t="shared" si="2"/>
        <v>0</v>
      </c>
      <c r="V25" s="64">
        <f>SUM(V22:V24)</f>
        <v>0</v>
      </c>
      <c r="W25" s="111">
        <f t="shared" si="2"/>
        <v>0</v>
      </c>
      <c r="X25" s="111">
        <f t="shared" si="2"/>
        <v>0</v>
      </c>
      <c r="Y25" s="111">
        <f t="shared" si="2"/>
        <v>0</v>
      </c>
      <c r="Z25" s="111">
        <f t="shared" si="2"/>
        <v>0</v>
      </c>
      <c r="AA25" s="111">
        <f t="shared" si="2"/>
        <v>0</v>
      </c>
      <c r="AB25" s="111">
        <f t="shared" si="2"/>
        <v>0</v>
      </c>
      <c r="AC25" s="111">
        <f t="shared" si="2"/>
        <v>0</v>
      </c>
      <c r="AD25" s="111">
        <f t="shared" si="2"/>
        <v>0</v>
      </c>
      <c r="AE25" s="111">
        <f t="shared" si="2"/>
        <v>0</v>
      </c>
      <c r="AF25" s="111">
        <f t="shared" si="2"/>
        <v>0</v>
      </c>
      <c r="AG25" s="111">
        <f t="shared" si="2"/>
        <v>0</v>
      </c>
      <c r="AH25" s="111">
        <f t="shared" si="2"/>
        <v>0</v>
      </c>
      <c r="AI25" s="111">
        <f t="shared" si="2"/>
        <v>0</v>
      </c>
      <c r="AJ25" s="111">
        <f t="shared" si="2"/>
        <v>0</v>
      </c>
      <c r="AK25" s="111">
        <f t="shared" si="2"/>
        <v>0</v>
      </c>
      <c r="AL25" s="111">
        <f t="shared" si="2"/>
        <v>0</v>
      </c>
      <c r="AM25" s="111">
        <f t="shared" si="2"/>
        <v>0</v>
      </c>
      <c r="AN25" s="111">
        <f t="shared" si="2"/>
        <v>0</v>
      </c>
      <c r="AO25" s="111">
        <f t="shared" si="2"/>
        <v>0</v>
      </c>
      <c r="AP25" s="64">
        <f>SUM(AP22:AP24)</f>
        <v>0</v>
      </c>
      <c r="AQ25" s="111">
        <f t="shared" si="2"/>
        <v>0</v>
      </c>
      <c r="AR25" s="111">
        <f t="shared" si="2"/>
        <v>0</v>
      </c>
      <c r="AS25" s="111">
        <f t="shared" si="2"/>
        <v>0</v>
      </c>
      <c r="AT25" s="111">
        <f t="shared" si="2"/>
        <v>0</v>
      </c>
      <c r="AU25" s="111">
        <f t="shared" si="2"/>
        <v>0</v>
      </c>
      <c r="AV25" s="111">
        <f t="shared" si="2"/>
        <v>0</v>
      </c>
      <c r="AW25" s="111">
        <f t="shared" si="2"/>
        <v>0</v>
      </c>
      <c r="AX25" s="111">
        <f t="shared" si="2"/>
        <v>0</v>
      </c>
      <c r="AY25" s="111">
        <f t="shared" si="2"/>
        <v>0</v>
      </c>
      <c r="AZ25" s="111">
        <f t="shared" si="2"/>
        <v>0</v>
      </c>
      <c r="BA25" s="111">
        <f t="shared" si="2"/>
        <v>0</v>
      </c>
      <c r="BB25" s="111">
        <f t="shared" si="2"/>
        <v>0</v>
      </c>
      <c r="BC25" s="111">
        <f t="shared" si="2"/>
        <v>0</v>
      </c>
      <c r="BD25" s="111">
        <f t="shared" si="2"/>
        <v>0</v>
      </c>
      <c r="BE25" s="111">
        <f t="shared" si="2"/>
        <v>0</v>
      </c>
      <c r="BF25" s="111">
        <f t="shared" si="2"/>
        <v>0</v>
      </c>
      <c r="BG25" s="111">
        <f t="shared" si="2"/>
        <v>0</v>
      </c>
      <c r="BH25" s="111">
        <f t="shared" si="2"/>
        <v>0</v>
      </c>
      <c r="BI25" s="111">
        <f t="shared" si="2"/>
        <v>0</v>
      </c>
      <c r="BJ25" s="64">
        <f>SUM(BJ22:BJ24)</f>
        <v>0</v>
      </c>
      <c r="BK25" s="111">
        <f t="shared" si="2"/>
        <v>0</v>
      </c>
      <c r="BL25" s="111">
        <f t="shared" si="2"/>
        <v>0</v>
      </c>
      <c r="BM25" s="111">
        <f t="shared" si="2"/>
        <v>0</v>
      </c>
      <c r="BN25" s="111">
        <f t="shared" si="2"/>
        <v>0</v>
      </c>
      <c r="BO25" s="111">
        <f t="shared" si="2"/>
        <v>0</v>
      </c>
      <c r="BP25" s="111">
        <f t="shared" si="2"/>
        <v>0</v>
      </c>
      <c r="BQ25" s="111">
        <f t="shared" si="2"/>
        <v>0</v>
      </c>
      <c r="BR25" s="111">
        <f t="shared" si="2"/>
        <v>0</v>
      </c>
      <c r="BS25" s="111">
        <f t="shared" ref="BS25:CC25" si="3">SUM(BS22:BS24)</f>
        <v>0</v>
      </c>
      <c r="BT25" s="111">
        <f t="shared" si="3"/>
        <v>0</v>
      </c>
      <c r="BU25" s="111">
        <f t="shared" si="3"/>
        <v>0</v>
      </c>
      <c r="BV25" s="111">
        <f t="shared" si="3"/>
        <v>0</v>
      </c>
      <c r="BW25" s="111">
        <f t="shared" si="3"/>
        <v>0</v>
      </c>
      <c r="BX25" s="111">
        <f t="shared" si="3"/>
        <v>0</v>
      </c>
      <c r="BY25" s="111">
        <f t="shared" si="3"/>
        <v>0</v>
      </c>
      <c r="BZ25" s="111">
        <f t="shared" si="3"/>
        <v>0</v>
      </c>
      <c r="CA25" s="111">
        <f t="shared" si="3"/>
        <v>0</v>
      </c>
      <c r="CB25" s="111">
        <f t="shared" si="3"/>
        <v>0</v>
      </c>
      <c r="CC25" s="111">
        <f t="shared" si="3"/>
        <v>0</v>
      </c>
      <c r="CD25" s="64">
        <f>SUM(CD22:CD24)</f>
        <v>0</v>
      </c>
      <c r="CE25" s="64">
        <f>SUM(CE22:CE24)</f>
        <v>0</v>
      </c>
      <c r="CF25" s="64">
        <f>SUM(CF22:CF24)</f>
        <v>0</v>
      </c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</row>
    <row r="26" spans="1:114" s="10" customFormat="1" ht="15" x14ac:dyDescent="0.2">
      <c r="A26" s="112"/>
      <c r="B26" s="68" t="str">
        <f>'2'!B25</f>
        <v>ВСЕГО:</v>
      </c>
      <c r="C26" s="113">
        <f>C25+C20</f>
        <v>3</v>
      </c>
      <c r="D26" s="113">
        <f t="shared" ref="D26:BR26" si="4">D25+D20</f>
        <v>2</v>
      </c>
      <c r="E26" s="113">
        <f t="shared" si="4"/>
        <v>1</v>
      </c>
      <c r="F26" s="113">
        <f t="shared" si="4"/>
        <v>1</v>
      </c>
      <c r="G26" s="113">
        <f t="shared" si="4"/>
        <v>2</v>
      </c>
      <c r="H26" s="113">
        <f t="shared" si="4"/>
        <v>1</v>
      </c>
      <c r="I26" s="113">
        <f t="shared" si="4"/>
        <v>0</v>
      </c>
      <c r="J26" s="113">
        <f t="shared" si="4"/>
        <v>1</v>
      </c>
      <c r="K26" s="113">
        <f t="shared" si="4"/>
        <v>0</v>
      </c>
      <c r="L26" s="113">
        <f t="shared" si="4"/>
        <v>3</v>
      </c>
      <c r="M26" s="113">
        <f t="shared" si="4"/>
        <v>0</v>
      </c>
      <c r="N26" s="113">
        <f t="shared" si="4"/>
        <v>1</v>
      </c>
      <c r="O26" s="113">
        <f t="shared" si="4"/>
        <v>0</v>
      </c>
      <c r="P26" s="113">
        <f t="shared" si="4"/>
        <v>1</v>
      </c>
      <c r="Q26" s="113">
        <f t="shared" si="4"/>
        <v>2</v>
      </c>
      <c r="R26" s="113">
        <f t="shared" si="4"/>
        <v>1</v>
      </c>
      <c r="S26" s="113">
        <f t="shared" si="4"/>
        <v>0</v>
      </c>
      <c r="T26" s="113">
        <f t="shared" si="4"/>
        <v>0</v>
      </c>
      <c r="U26" s="113">
        <f t="shared" si="4"/>
        <v>0</v>
      </c>
      <c r="V26" s="64">
        <f>SUM(V20,V25)</f>
        <v>19</v>
      </c>
      <c r="W26" s="113">
        <f t="shared" si="4"/>
        <v>0</v>
      </c>
      <c r="X26" s="113">
        <f t="shared" si="4"/>
        <v>0</v>
      </c>
      <c r="Y26" s="113">
        <f t="shared" si="4"/>
        <v>0</v>
      </c>
      <c r="Z26" s="113">
        <f t="shared" si="4"/>
        <v>0</v>
      </c>
      <c r="AA26" s="113">
        <f t="shared" si="4"/>
        <v>0</v>
      </c>
      <c r="AB26" s="113">
        <f t="shared" si="4"/>
        <v>0</v>
      </c>
      <c r="AC26" s="113">
        <f t="shared" si="4"/>
        <v>0</v>
      </c>
      <c r="AD26" s="113">
        <f t="shared" si="4"/>
        <v>0</v>
      </c>
      <c r="AE26" s="113">
        <f t="shared" si="4"/>
        <v>0</v>
      </c>
      <c r="AF26" s="113">
        <f t="shared" si="4"/>
        <v>0</v>
      </c>
      <c r="AG26" s="113">
        <f t="shared" si="4"/>
        <v>0</v>
      </c>
      <c r="AH26" s="113">
        <f t="shared" si="4"/>
        <v>0</v>
      </c>
      <c r="AI26" s="113">
        <f t="shared" si="4"/>
        <v>0</v>
      </c>
      <c r="AJ26" s="113">
        <f t="shared" si="4"/>
        <v>0</v>
      </c>
      <c r="AK26" s="113">
        <f t="shared" si="4"/>
        <v>0</v>
      </c>
      <c r="AL26" s="113">
        <f t="shared" si="4"/>
        <v>0</v>
      </c>
      <c r="AM26" s="113">
        <f t="shared" si="4"/>
        <v>0</v>
      </c>
      <c r="AN26" s="113">
        <f t="shared" si="4"/>
        <v>0</v>
      </c>
      <c r="AO26" s="113">
        <f t="shared" si="4"/>
        <v>0</v>
      </c>
      <c r="AP26" s="64">
        <f>SUM(AP20,AP25)</f>
        <v>0</v>
      </c>
      <c r="AQ26" s="113">
        <f t="shared" si="4"/>
        <v>1</v>
      </c>
      <c r="AR26" s="113">
        <f t="shared" si="4"/>
        <v>0</v>
      </c>
      <c r="AS26" s="113">
        <f t="shared" si="4"/>
        <v>0</v>
      </c>
      <c r="AT26" s="113">
        <f t="shared" si="4"/>
        <v>0</v>
      </c>
      <c r="AU26" s="113">
        <f t="shared" si="4"/>
        <v>0</v>
      </c>
      <c r="AV26" s="113">
        <f t="shared" si="4"/>
        <v>0</v>
      </c>
      <c r="AW26" s="113">
        <f t="shared" si="4"/>
        <v>0</v>
      </c>
      <c r="AX26" s="113">
        <f t="shared" si="4"/>
        <v>0</v>
      </c>
      <c r="AY26" s="113">
        <f t="shared" si="4"/>
        <v>1</v>
      </c>
      <c r="AZ26" s="113">
        <f t="shared" si="4"/>
        <v>0</v>
      </c>
      <c r="BA26" s="113">
        <f t="shared" si="4"/>
        <v>0</v>
      </c>
      <c r="BB26" s="113">
        <f t="shared" si="4"/>
        <v>0</v>
      </c>
      <c r="BC26" s="113">
        <f t="shared" si="4"/>
        <v>0</v>
      </c>
      <c r="BD26" s="113">
        <f t="shared" si="4"/>
        <v>0</v>
      </c>
      <c r="BE26" s="113">
        <f t="shared" si="4"/>
        <v>0</v>
      </c>
      <c r="BF26" s="113">
        <f t="shared" si="4"/>
        <v>0</v>
      </c>
      <c r="BG26" s="113">
        <f t="shared" si="4"/>
        <v>0</v>
      </c>
      <c r="BH26" s="113">
        <f t="shared" si="4"/>
        <v>0</v>
      </c>
      <c r="BI26" s="113">
        <f t="shared" si="4"/>
        <v>0</v>
      </c>
      <c r="BJ26" s="64">
        <f>SUM(BJ20,BJ25)</f>
        <v>2</v>
      </c>
      <c r="BK26" s="113">
        <f t="shared" si="4"/>
        <v>4</v>
      </c>
      <c r="BL26" s="113">
        <f t="shared" si="4"/>
        <v>0</v>
      </c>
      <c r="BM26" s="113">
        <f t="shared" si="4"/>
        <v>0</v>
      </c>
      <c r="BN26" s="113">
        <f t="shared" si="4"/>
        <v>0</v>
      </c>
      <c r="BO26" s="113">
        <f t="shared" si="4"/>
        <v>1</v>
      </c>
      <c r="BP26" s="113">
        <f t="shared" si="4"/>
        <v>0</v>
      </c>
      <c r="BQ26" s="113">
        <f t="shared" si="4"/>
        <v>1</v>
      </c>
      <c r="BR26" s="113">
        <f t="shared" si="4"/>
        <v>0</v>
      </c>
      <c r="BS26" s="113">
        <f t="shared" ref="BS26:CC26" si="5">BS25+BS20</f>
        <v>0</v>
      </c>
      <c r="BT26" s="113">
        <f t="shared" si="5"/>
        <v>1</v>
      </c>
      <c r="BU26" s="113">
        <f t="shared" si="5"/>
        <v>0</v>
      </c>
      <c r="BV26" s="113">
        <f t="shared" si="5"/>
        <v>0</v>
      </c>
      <c r="BW26" s="113">
        <f t="shared" si="5"/>
        <v>0</v>
      </c>
      <c r="BX26" s="113">
        <f t="shared" si="5"/>
        <v>0</v>
      </c>
      <c r="BY26" s="113">
        <f t="shared" si="5"/>
        <v>0</v>
      </c>
      <c r="BZ26" s="113">
        <f t="shared" si="5"/>
        <v>0</v>
      </c>
      <c r="CA26" s="113">
        <f t="shared" si="5"/>
        <v>0</v>
      </c>
      <c r="CB26" s="113">
        <f t="shared" si="5"/>
        <v>0</v>
      </c>
      <c r="CC26" s="113">
        <f t="shared" si="5"/>
        <v>0</v>
      </c>
      <c r="CD26" s="64">
        <f>SUM(CD20,CD25)</f>
        <v>7</v>
      </c>
      <c r="CE26" s="64">
        <f>SUM(CE20,CE25)</f>
        <v>0</v>
      </c>
      <c r="CF26" s="64">
        <f>SUM(CF20,CF25)</f>
        <v>28</v>
      </c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</row>
    <row r="27" spans="1:114" x14ac:dyDescent="0.2">
      <c r="I27" s="33"/>
      <c r="J27" s="33"/>
      <c r="K27" s="33"/>
      <c r="L27" s="33"/>
      <c r="M27" s="33"/>
      <c r="N27" s="33"/>
      <c r="O27" s="33"/>
      <c r="P27" s="33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</row>
    <row r="28" spans="1:114" x14ac:dyDescent="0.2"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</row>
    <row r="29" spans="1:114" s="186" customFormat="1" ht="15.75" x14ac:dyDescent="0.25">
      <c r="B29" s="187" t="s">
        <v>217</v>
      </c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</row>
    <row r="30" spans="1:114" s="186" customFormat="1" ht="12.75" customHeight="1" x14ac:dyDescent="0.25"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</row>
    <row r="31" spans="1:114" s="186" customFormat="1" ht="22.5" customHeight="1" x14ac:dyDescent="0.25">
      <c r="B31" s="204" t="s">
        <v>163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189"/>
      <c r="Z31" s="189"/>
      <c r="AA31" s="189"/>
      <c r="AB31" s="189"/>
      <c r="AC31" s="189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</row>
    <row r="32" spans="1:114" s="186" customFormat="1" ht="15.75" x14ac:dyDescent="0.25">
      <c r="B32" s="190" t="s">
        <v>110</v>
      </c>
      <c r="C32" s="191" t="s">
        <v>92</v>
      </c>
      <c r="D32" s="191"/>
      <c r="E32" s="192"/>
      <c r="F32" s="192"/>
      <c r="G32" s="192"/>
      <c r="H32" s="192"/>
      <c r="I32" s="192"/>
      <c r="J32" s="192"/>
      <c r="K32" s="192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8"/>
      <c r="CR32" s="188"/>
      <c r="CS32" s="188"/>
    </row>
    <row r="33" spans="2:112" s="186" customFormat="1" ht="15.75" x14ac:dyDescent="0.25">
      <c r="B33" s="190" t="s">
        <v>111</v>
      </c>
      <c r="C33" s="191" t="s">
        <v>93</v>
      </c>
      <c r="D33" s="191"/>
      <c r="E33" s="192"/>
      <c r="F33" s="192"/>
      <c r="G33" s="192"/>
      <c r="H33" s="192"/>
      <c r="I33" s="192"/>
      <c r="J33" s="192"/>
      <c r="K33" s="192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</row>
    <row r="34" spans="2:112" s="186" customFormat="1" ht="15.75" x14ac:dyDescent="0.25">
      <c r="B34" s="190" t="s">
        <v>112</v>
      </c>
      <c r="C34" s="191" t="s">
        <v>94</v>
      </c>
      <c r="D34" s="191"/>
      <c r="E34" s="192"/>
      <c r="F34" s="192"/>
      <c r="G34" s="192"/>
      <c r="H34" s="192"/>
      <c r="I34" s="192"/>
      <c r="J34" s="192"/>
      <c r="K34" s="192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8"/>
      <c r="CR34" s="188"/>
      <c r="CS34" s="188"/>
    </row>
    <row r="35" spans="2:112" s="186" customFormat="1" ht="15.75" x14ac:dyDescent="0.25">
      <c r="B35" s="190" t="s">
        <v>113</v>
      </c>
      <c r="C35" s="191" t="s">
        <v>95</v>
      </c>
      <c r="D35" s="191"/>
      <c r="E35" s="192"/>
      <c r="F35" s="192"/>
      <c r="G35" s="192"/>
      <c r="H35" s="192"/>
      <c r="I35" s="192"/>
      <c r="J35" s="192"/>
      <c r="K35" s="192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</row>
    <row r="36" spans="2:112" s="186" customFormat="1" ht="12.75" customHeight="1" x14ac:dyDescent="0.25">
      <c r="B36" s="190" t="s">
        <v>114</v>
      </c>
      <c r="C36" s="191" t="s">
        <v>96</v>
      </c>
      <c r="D36" s="191"/>
      <c r="E36" s="192"/>
      <c r="F36" s="192"/>
      <c r="G36" s="192"/>
      <c r="H36" s="192"/>
      <c r="I36" s="192"/>
      <c r="J36" s="192"/>
      <c r="K36" s="192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CC36" s="188"/>
      <c r="CD36" s="188"/>
      <c r="CE36" s="188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</row>
    <row r="37" spans="2:112" s="186" customFormat="1" ht="15.75" x14ac:dyDescent="0.25">
      <c r="B37" s="190" t="s">
        <v>115</v>
      </c>
      <c r="C37" s="191" t="s">
        <v>97</v>
      </c>
      <c r="D37" s="191"/>
      <c r="E37" s="192"/>
      <c r="F37" s="192"/>
      <c r="G37" s="192"/>
      <c r="H37" s="192"/>
      <c r="I37" s="192"/>
      <c r="J37" s="192"/>
      <c r="K37" s="192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CC37" s="194"/>
      <c r="CD37" s="194"/>
      <c r="CE37" s="194"/>
      <c r="CF37" s="195"/>
      <c r="CG37" s="194"/>
      <c r="CH37" s="195"/>
      <c r="CI37" s="194"/>
      <c r="CJ37" s="195"/>
      <c r="CK37" s="194"/>
      <c r="CL37" s="195"/>
      <c r="CM37" s="194"/>
      <c r="CN37" s="195"/>
      <c r="CO37" s="176"/>
      <c r="CP37" s="194"/>
      <c r="CQ37" s="194"/>
      <c r="CR37" s="188"/>
      <c r="CS37" s="188"/>
      <c r="CT37" s="188"/>
      <c r="CU37" s="188"/>
      <c r="CV37" s="188"/>
      <c r="CW37" s="188"/>
      <c r="CX37" s="188"/>
      <c r="CY37" s="188"/>
      <c r="CZ37" s="188"/>
      <c r="DA37" s="188"/>
      <c r="DB37" s="188"/>
      <c r="DC37" s="188"/>
      <c r="DD37" s="188"/>
      <c r="DE37" s="188"/>
      <c r="DF37" s="188"/>
      <c r="DG37" s="188"/>
      <c r="DH37" s="188"/>
    </row>
    <row r="38" spans="2:112" s="186" customFormat="1" ht="15.75" x14ac:dyDescent="0.25">
      <c r="B38" s="190" t="s">
        <v>116</v>
      </c>
      <c r="C38" s="191" t="s">
        <v>98</v>
      </c>
      <c r="D38" s="191"/>
      <c r="E38" s="192"/>
      <c r="F38" s="192"/>
      <c r="G38" s="192"/>
      <c r="H38" s="192"/>
      <c r="I38" s="192"/>
      <c r="J38" s="192"/>
      <c r="K38" s="192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CC38" s="194"/>
      <c r="CD38" s="194"/>
      <c r="CE38" s="194"/>
      <c r="CF38" s="195"/>
      <c r="CG38" s="194"/>
      <c r="CH38" s="195"/>
      <c r="CI38" s="194"/>
      <c r="CJ38" s="195"/>
      <c r="CK38" s="194"/>
      <c r="CL38" s="195"/>
      <c r="CM38" s="194"/>
      <c r="CN38" s="195"/>
      <c r="CO38" s="176"/>
      <c r="CP38" s="194"/>
      <c r="CQ38" s="194"/>
      <c r="CR38" s="188"/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188"/>
      <c r="DE38" s="188"/>
      <c r="DF38" s="188"/>
      <c r="DG38" s="188"/>
      <c r="DH38" s="188"/>
    </row>
    <row r="39" spans="2:112" s="186" customFormat="1" ht="15.75" x14ac:dyDescent="0.25">
      <c r="B39" s="190" t="s">
        <v>117</v>
      </c>
      <c r="C39" s="191" t="s">
        <v>99</v>
      </c>
      <c r="D39" s="191"/>
      <c r="E39" s="192"/>
      <c r="F39" s="192"/>
      <c r="G39" s="192"/>
      <c r="H39" s="192"/>
      <c r="I39" s="192"/>
      <c r="J39" s="192"/>
      <c r="K39" s="192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CC39" s="194"/>
      <c r="CD39" s="194"/>
      <c r="CE39" s="194"/>
      <c r="CF39" s="195"/>
      <c r="CG39" s="194"/>
      <c r="CH39" s="195"/>
      <c r="CI39" s="194"/>
      <c r="CJ39" s="195"/>
      <c r="CK39" s="194"/>
      <c r="CL39" s="195"/>
      <c r="CM39" s="194"/>
      <c r="CN39" s="195"/>
      <c r="CO39" s="176"/>
      <c r="CP39" s="194"/>
      <c r="CQ39" s="194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</row>
    <row r="40" spans="2:112" s="186" customFormat="1" ht="15.75" x14ac:dyDescent="0.25">
      <c r="B40" s="190" t="s">
        <v>118</v>
      </c>
      <c r="C40" s="191" t="s">
        <v>100</v>
      </c>
      <c r="D40" s="191"/>
      <c r="E40" s="192"/>
      <c r="F40" s="192"/>
      <c r="G40" s="192"/>
      <c r="H40" s="192"/>
      <c r="I40" s="192"/>
      <c r="J40" s="192"/>
      <c r="K40" s="192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CC40" s="194"/>
      <c r="CD40" s="194"/>
      <c r="CE40" s="194"/>
      <c r="CF40" s="195"/>
      <c r="CG40" s="194"/>
      <c r="CH40" s="195"/>
      <c r="CI40" s="194"/>
      <c r="CJ40" s="195"/>
      <c r="CK40" s="194"/>
      <c r="CL40" s="195"/>
      <c r="CM40" s="194"/>
      <c r="CN40" s="195"/>
      <c r="CO40" s="176"/>
      <c r="CP40" s="194"/>
      <c r="CQ40" s="194"/>
      <c r="CR40" s="188"/>
      <c r="CS40" s="188"/>
      <c r="CT40" s="188"/>
      <c r="CU40" s="188"/>
      <c r="CV40" s="188"/>
      <c r="CW40" s="188"/>
      <c r="CX40" s="188"/>
      <c r="CY40" s="188"/>
      <c r="CZ40" s="188"/>
      <c r="DA40" s="188"/>
      <c r="DB40" s="188"/>
      <c r="DC40" s="188"/>
      <c r="DD40" s="188"/>
      <c r="DE40" s="188"/>
      <c r="DF40" s="188"/>
      <c r="DG40" s="188"/>
      <c r="DH40" s="188"/>
    </row>
    <row r="41" spans="2:112" s="186" customFormat="1" ht="15.75" x14ac:dyDescent="0.25">
      <c r="B41" s="196" t="s">
        <v>119</v>
      </c>
      <c r="C41" s="191" t="s">
        <v>101</v>
      </c>
      <c r="D41" s="191"/>
      <c r="E41" s="192"/>
      <c r="F41" s="192"/>
      <c r="G41" s="192"/>
      <c r="H41" s="192"/>
      <c r="I41" s="192"/>
      <c r="J41" s="192"/>
      <c r="K41" s="192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CC41" s="194"/>
      <c r="CD41" s="194"/>
      <c r="CE41" s="194"/>
      <c r="CF41" s="195"/>
      <c r="CG41" s="194"/>
      <c r="CH41" s="195"/>
      <c r="CI41" s="194"/>
      <c r="CJ41" s="195"/>
      <c r="CK41" s="194"/>
      <c r="CL41" s="195"/>
      <c r="CM41" s="194"/>
      <c r="CN41" s="195"/>
      <c r="CO41" s="176"/>
      <c r="CP41" s="194"/>
      <c r="CQ41" s="194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</row>
    <row r="42" spans="2:112" s="186" customFormat="1" ht="15.75" x14ac:dyDescent="0.25">
      <c r="B42" s="196" t="s">
        <v>120</v>
      </c>
      <c r="C42" s="191" t="s">
        <v>102</v>
      </c>
      <c r="D42" s="191"/>
      <c r="E42" s="192"/>
      <c r="F42" s="192"/>
      <c r="G42" s="192"/>
      <c r="H42" s="192"/>
      <c r="I42" s="192"/>
      <c r="J42" s="192"/>
      <c r="K42" s="192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CC42" s="194"/>
      <c r="CD42" s="194"/>
      <c r="CE42" s="194"/>
      <c r="CF42" s="195"/>
      <c r="CG42" s="194"/>
      <c r="CH42" s="195"/>
      <c r="CI42" s="194"/>
      <c r="CJ42" s="195"/>
      <c r="CK42" s="194"/>
      <c r="CL42" s="195"/>
      <c r="CM42" s="194"/>
      <c r="CN42" s="195"/>
      <c r="CO42" s="176"/>
      <c r="CP42" s="194"/>
      <c r="CQ42" s="194"/>
      <c r="CR42" s="188"/>
      <c r="CS42" s="188"/>
      <c r="CT42" s="188"/>
      <c r="CU42" s="188"/>
      <c r="CV42" s="188"/>
      <c r="CW42" s="188"/>
      <c r="CX42" s="188"/>
      <c r="CY42" s="188"/>
      <c r="CZ42" s="188"/>
      <c r="DA42" s="188"/>
      <c r="DB42" s="188"/>
      <c r="DC42" s="188"/>
      <c r="DD42" s="188"/>
      <c r="DE42" s="188"/>
      <c r="DF42" s="188"/>
      <c r="DG42" s="188"/>
      <c r="DH42" s="188"/>
    </row>
    <row r="43" spans="2:112" s="186" customFormat="1" ht="15.75" x14ac:dyDescent="0.25">
      <c r="B43" s="196" t="s">
        <v>121</v>
      </c>
      <c r="C43" s="191" t="s">
        <v>103</v>
      </c>
      <c r="D43" s="191"/>
      <c r="E43" s="192"/>
      <c r="F43" s="192"/>
      <c r="G43" s="192"/>
      <c r="H43" s="192"/>
      <c r="I43" s="192"/>
      <c r="J43" s="192"/>
      <c r="K43" s="192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CC43" s="194"/>
      <c r="CD43" s="194"/>
      <c r="CE43" s="194"/>
      <c r="CF43" s="195"/>
      <c r="CG43" s="194"/>
      <c r="CH43" s="195"/>
      <c r="CI43" s="194"/>
      <c r="CJ43" s="195"/>
      <c r="CK43" s="194"/>
      <c r="CL43" s="195"/>
      <c r="CM43" s="194"/>
      <c r="CN43" s="195"/>
      <c r="CO43" s="176"/>
      <c r="CP43" s="194"/>
      <c r="CQ43" s="194"/>
      <c r="CR43" s="188"/>
      <c r="CS43" s="188"/>
      <c r="CT43" s="188"/>
      <c r="CU43" s="188"/>
      <c r="CV43" s="188"/>
      <c r="CW43" s="188"/>
      <c r="CX43" s="188"/>
      <c r="CY43" s="188"/>
      <c r="CZ43" s="188"/>
      <c r="DA43" s="188"/>
      <c r="DB43" s="188"/>
      <c r="DC43" s="188"/>
      <c r="DD43" s="188"/>
      <c r="DE43" s="188"/>
      <c r="DF43" s="188"/>
      <c r="DG43" s="188"/>
      <c r="DH43" s="188"/>
    </row>
    <row r="44" spans="2:112" s="186" customFormat="1" ht="15.75" x14ac:dyDescent="0.25">
      <c r="B44" s="196" t="s">
        <v>122</v>
      </c>
      <c r="C44" s="191" t="s">
        <v>104</v>
      </c>
      <c r="D44" s="191"/>
      <c r="E44" s="192"/>
      <c r="F44" s="192"/>
      <c r="G44" s="192"/>
      <c r="H44" s="192"/>
      <c r="I44" s="192"/>
      <c r="J44" s="192"/>
      <c r="K44" s="192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CC44" s="194"/>
      <c r="CD44" s="194"/>
      <c r="CE44" s="194"/>
      <c r="CF44" s="195"/>
      <c r="CG44" s="194"/>
      <c r="CH44" s="195"/>
      <c r="CI44" s="194"/>
      <c r="CJ44" s="195"/>
      <c r="CK44" s="194"/>
      <c r="CL44" s="195"/>
      <c r="CM44" s="194"/>
      <c r="CN44" s="195"/>
      <c r="CO44" s="176"/>
      <c r="CP44" s="194"/>
      <c r="CQ44" s="194"/>
      <c r="CR44" s="188"/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8"/>
      <c r="DE44" s="188"/>
      <c r="DF44" s="188"/>
      <c r="DG44" s="188"/>
      <c r="DH44" s="188"/>
    </row>
    <row r="45" spans="2:112" s="186" customFormat="1" ht="15.75" x14ac:dyDescent="0.25">
      <c r="B45" s="196" t="s">
        <v>123</v>
      </c>
      <c r="C45" s="191" t="s">
        <v>105</v>
      </c>
      <c r="D45" s="191"/>
      <c r="E45" s="192"/>
      <c r="F45" s="192"/>
      <c r="G45" s="192"/>
      <c r="H45" s="192"/>
      <c r="I45" s="192"/>
      <c r="J45" s="192"/>
      <c r="K45" s="192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CC45" s="194"/>
      <c r="CD45" s="194"/>
      <c r="CE45" s="194"/>
      <c r="CF45" s="195"/>
      <c r="CG45" s="194"/>
      <c r="CH45" s="195"/>
      <c r="CI45" s="194"/>
      <c r="CJ45" s="195"/>
      <c r="CK45" s="194"/>
      <c r="CL45" s="195"/>
      <c r="CM45" s="194"/>
      <c r="CN45" s="195"/>
      <c r="CO45" s="176"/>
      <c r="CP45" s="194"/>
      <c r="CQ45" s="194"/>
      <c r="CR45" s="188"/>
      <c r="CS45" s="188"/>
      <c r="CT45" s="188"/>
      <c r="CU45" s="188"/>
      <c r="CV45" s="188"/>
      <c r="CW45" s="188"/>
      <c r="CX45" s="188"/>
      <c r="CY45" s="188"/>
      <c r="CZ45" s="188"/>
      <c r="DA45" s="188"/>
      <c r="DB45" s="188"/>
      <c r="DC45" s="188"/>
      <c r="DD45" s="188"/>
      <c r="DE45" s="188"/>
      <c r="DF45" s="188"/>
      <c r="DG45" s="188"/>
      <c r="DH45" s="188"/>
    </row>
    <row r="46" spans="2:112" s="186" customFormat="1" ht="15.75" x14ac:dyDescent="0.25">
      <c r="B46" s="198" t="s">
        <v>124</v>
      </c>
      <c r="C46" s="199" t="s">
        <v>106</v>
      </c>
      <c r="D46" s="199"/>
      <c r="E46" s="192"/>
      <c r="F46" s="192"/>
      <c r="G46" s="192"/>
      <c r="H46" s="192"/>
      <c r="I46" s="192"/>
      <c r="J46" s="192"/>
      <c r="K46" s="192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CC46" s="194"/>
      <c r="CD46" s="194"/>
      <c r="CE46" s="194"/>
      <c r="CF46" s="195"/>
      <c r="CG46" s="194"/>
      <c r="CH46" s="195"/>
      <c r="CI46" s="194"/>
      <c r="CJ46" s="195"/>
      <c r="CK46" s="194"/>
      <c r="CL46" s="195"/>
      <c r="CM46" s="194"/>
      <c r="CN46" s="195"/>
      <c r="CO46" s="176"/>
      <c r="CP46" s="194"/>
      <c r="CQ46" s="194"/>
      <c r="CR46" s="188"/>
      <c r="CS46" s="188"/>
      <c r="CT46" s="188"/>
      <c r="CU46" s="188"/>
      <c r="CV46" s="188"/>
      <c r="CW46" s="188"/>
      <c r="CX46" s="188"/>
      <c r="CY46" s="188"/>
      <c r="CZ46" s="188"/>
      <c r="DA46" s="188"/>
      <c r="DB46" s="188"/>
      <c r="DC46" s="188"/>
      <c r="DD46" s="188"/>
      <c r="DE46" s="188"/>
      <c r="DF46" s="188"/>
      <c r="DG46" s="188"/>
      <c r="DH46" s="188"/>
    </row>
    <row r="47" spans="2:112" s="186" customFormat="1" ht="15.75" x14ac:dyDescent="0.25">
      <c r="B47" s="198" t="s">
        <v>125</v>
      </c>
      <c r="C47" s="199" t="s">
        <v>107</v>
      </c>
      <c r="D47" s="199"/>
      <c r="E47" s="192"/>
      <c r="F47" s="192"/>
      <c r="G47" s="192"/>
      <c r="H47" s="192"/>
      <c r="I47" s="192"/>
      <c r="J47" s="192"/>
      <c r="K47" s="192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CC47" s="194"/>
      <c r="CD47" s="194"/>
      <c r="CE47" s="194"/>
      <c r="CF47" s="195"/>
      <c r="CG47" s="194"/>
      <c r="CH47" s="195"/>
      <c r="CI47" s="194"/>
      <c r="CJ47" s="195"/>
      <c r="CK47" s="194"/>
      <c r="CL47" s="195"/>
      <c r="CM47" s="194"/>
      <c r="CN47" s="195"/>
      <c r="CO47" s="176"/>
      <c r="CP47" s="194"/>
      <c r="CQ47" s="194"/>
      <c r="CR47" s="188"/>
      <c r="CS47" s="188"/>
      <c r="CT47" s="188"/>
      <c r="CU47" s="188"/>
      <c r="CV47" s="188"/>
      <c r="CW47" s="188"/>
      <c r="CX47" s="188"/>
      <c r="CY47" s="188"/>
      <c r="CZ47" s="188"/>
      <c r="DA47" s="188"/>
      <c r="DB47" s="188"/>
      <c r="DC47" s="188"/>
      <c r="DD47" s="188"/>
      <c r="DE47" s="188"/>
      <c r="DF47" s="188"/>
      <c r="DG47" s="188"/>
      <c r="DH47" s="188"/>
    </row>
    <row r="48" spans="2:112" s="186" customFormat="1" ht="15.75" x14ac:dyDescent="0.25">
      <c r="B48" s="200" t="s">
        <v>126</v>
      </c>
      <c r="C48" s="201" t="s">
        <v>108</v>
      </c>
      <c r="D48" s="201"/>
      <c r="E48" s="192"/>
      <c r="F48" s="192"/>
      <c r="G48" s="192"/>
      <c r="H48" s="192"/>
      <c r="I48" s="192"/>
      <c r="J48" s="192"/>
      <c r="K48" s="192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CC48" s="194"/>
      <c r="CD48" s="194"/>
      <c r="CE48" s="194"/>
      <c r="CF48" s="195"/>
      <c r="CG48" s="194"/>
      <c r="CH48" s="195"/>
      <c r="CI48" s="194"/>
      <c r="CJ48" s="195"/>
      <c r="CK48" s="194"/>
      <c r="CL48" s="195"/>
      <c r="CM48" s="194"/>
      <c r="CN48" s="195"/>
      <c r="CO48" s="176"/>
      <c r="CP48" s="194"/>
      <c r="CQ48" s="194"/>
      <c r="CR48" s="188"/>
      <c r="CS48" s="188"/>
      <c r="CT48" s="188"/>
      <c r="CU48" s="188"/>
      <c r="CV48" s="188"/>
      <c r="CW48" s="188"/>
      <c r="CX48" s="188"/>
      <c r="CY48" s="188"/>
      <c r="CZ48" s="188"/>
      <c r="DA48" s="188"/>
      <c r="DB48" s="188"/>
      <c r="DC48" s="188"/>
      <c r="DD48" s="188"/>
      <c r="DE48" s="188"/>
      <c r="DF48" s="188"/>
      <c r="DG48" s="188"/>
      <c r="DH48" s="188"/>
    </row>
    <row r="49" spans="2:114" s="186" customFormat="1" ht="15.75" x14ac:dyDescent="0.25">
      <c r="B49" s="200" t="s">
        <v>127</v>
      </c>
      <c r="C49" s="201" t="s">
        <v>109</v>
      </c>
      <c r="D49" s="201"/>
      <c r="E49" s="192"/>
      <c r="F49" s="192"/>
      <c r="G49" s="192"/>
      <c r="H49" s="192"/>
      <c r="I49" s="192"/>
      <c r="J49" s="192"/>
      <c r="K49" s="192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CC49" s="194"/>
      <c r="CD49" s="194"/>
      <c r="CE49" s="194"/>
      <c r="CF49" s="195"/>
      <c r="CG49" s="194"/>
      <c r="CH49" s="195"/>
      <c r="CI49" s="194"/>
      <c r="CJ49" s="195"/>
      <c r="CK49" s="194"/>
      <c r="CL49" s="195"/>
      <c r="CM49" s="194"/>
      <c r="CN49" s="195"/>
      <c r="CO49" s="176"/>
      <c r="CP49" s="194"/>
      <c r="CQ49" s="194"/>
      <c r="CR49" s="188"/>
      <c r="CS49" s="188"/>
      <c r="CT49" s="188"/>
      <c r="CU49" s="188"/>
      <c r="CV49" s="188"/>
      <c r="CW49" s="188"/>
      <c r="CX49" s="188"/>
      <c r="CY49" s="188"/>
      <c r="CZ49" s="188"/>
      <c r="DA49" s="188"/>
      <c r="DB49" s="188"/>
      <c r="DC49" s="188"/>
      <c r="DD49" s="188"/>
      <c r="DE49" s="188"/>
      <c r="DF49" s="188"/>
      <c r="DG49" s="188"/>
      <c r="DH49" s="188"/>
    </row>
    <row r="50" spans="2:114" s="186" customFormat="1" ht="15.75" x14ac:dyDescent="0.25">
      <c r="B50" s="200" t="s">
        <v>158</v>
      </c>
      <c r="C50" s="201" t="s">
        <v>157</v>
      </c>
      <c r="D50" s="200"/>
      <c r="E50" s="192"/>
      <c r="F50" s="192"/>
      <c r="G50" s="192"/>
      <c r="H50" s="192"/>
      <c r="I50" s="192"/>
      <c r="J50" s="192"/>
      <c r="K50" s="192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CG50" s="194"/>
      <c r="CH50" s="195"/>
      <c r="CI50" s="194"/>
      <c r="CJ50" s="195"/>
      <c r="CK50" s="194"/>
      <c r="CL50" s="195"/>
      <c r="CM50" s="194"/>
      <c r="CN50" s="195"/>
      <c r="CO50" s="194"/>
      <c r="CP50" s="195"/>
      <c r="CQ50" s="176"/>
      <c r="CR50" s="194"/>
      <c r="CS50" s="194"/>
      <c r="CT50" s="188"/>
      <c r="CU50" s="188"/>
      <c r="CV50" s="188"/>
      <c r="CW50" s="188"/>
      <c r="CX50" s="188"/>
      <c r="CY50" s="188"/>
      <c r="CZ50" s="188"/>
      <c r="DA50" s="188"/>
      <c r="DB50" s="188"/>
      <c r="DC50" s="188"/>
      <c r="DD50" s="188"/>
      <c r="DE50" s="188"/>
      <c r="DF50" s="188"/>
      <c r="DG50" s="188"/>
      <c r="DH50" s="188"/>
      <c r="DI50" s="188"/>
      <c r="DJ50" s="188"/>
    </row>
    <row r="51" spans="2:114" s="186" customFormat="1" ht="15.75" x14ac:dyDescent="0.25">
      <c r="B51" s="202"/>
      <c r="C51" s="192"/>
      <c r="D51" s="192"/>
      <c r="E51" s="192"/>
      <c r="F51" s="192"/>
      <c r="G51" s="192"/>
      <c r="H51" s="192"/>
      <c r="I51" s="192"/>
      <c r="J51" s="192"/>
      <c r="K51" s="192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CG51" s="194"/>
      <c r="CH51" s="195"/>
      <c r="CI51" s="194"/>
      <c r="CJ51" s="195"/>
      <c r="CK51" s="194"/>
      <c r="CL51" s="195"/>
      <c r="CM51" s="194"/>
      <c r="CN51" s="195"/>
      <c r="CO51" s="194"/>
      <c r="CP51" s="195"/>
      <c r="CQ51" s="176"/>
      <c r="CR51" s="194"/>
      <c r="CS51" s="194"/>
      <c r="CT51" s="188"/>
      <c r="CU51" s="188"/>
      <c r="CV51" s="188"/>
      <c r="CW51" s="188"/>
      <c r="CX51" s="188"/>
      <c r="CY51" s="188"/>
      <c r="CZ51" s="188"/>
      <c r="DA51" s="188"/>
      <c r="DB51" s="188"/>
      <c r="DC51" s="188"/>
      <c r="DD51" s="188"/>
      <c r="DE51" s="188"/>
      <c r="DF51" s="188"/>
      <c r="DG51" s="188"/>
      <c r="DH51" s="188"/>
      <c r="DI51" s="188"/>
      <c r="DJ51" s="188"/>
    </row>
    <row r="52" spans="2:114" s="186" customFormat="1" ht="15.75" customHeight="1" x14ac:dyDescent="0.25">
      <c r="B52" s="205" t="s">
        <v>218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CG52" s="194"/>
      <c r="CH52" s="195"/>
      <c r="CI52" s="194"/>
      <c r="CJ52" s="195"/>
      <c r="CK52" s="194"/>
      <c r="CL52" s="195"/>
      <c r="CM52" s="194"/>
      <c r="CN52" s="195"/>
      <c r="CO52" s="194"/>
      <c r="CP52" s="195"/>
      <c r="CQ52" s="176"/>
      <c r="CR52" s="194"/>
      <c r="CS52" s="194"/>
      <c r="CT52" s="188"/>
      <c r="CU52" s="188"/>
      <c r="CV52" s="188"/>
      <c r="CW52" s="188"/>
      <c r="CX52" s="188"/>
      <c r="CY52" s="188"/>
      <c r="CZ52" s="188"/>
      <c r="DA52" s="188"/>
      <c r="DB52" s="188"/>
      <c r="DC52" s="188"/>
      <c r="DD52" s="188"/>
      <c r="DE52" s="188"/>
      <c r="DF52" s="188"/>
      <c r="DG52" s="188"/>
      <c r="DH52" s="188"/>
      <c r="DI52" s="188"/>
      <c r="DJ52" s="188"/>
    </row>
    <row r="53" spans="2:114" x14ac:dyDescent="0.2">
      <c r="B53" s="50" t="s">
        <v>206</v>
      </c>
    </row>
  </sheetData>
  <sheetProtection insertRows="0"/>
  <mergeCells count="18">
    <mergeCell ref="AQ7:BI7"/>
    <mergeCell ref="BK7:CC7"/>
    <mergeCell ref="C7:U7"/>
    <mergeCell ref="W7:AO7"/>
    <mergeCell ref="CD5:CD6"/>
    <mergeCell ref="CF5:CF6"/>
    <mergeCell ref="A1:CF1"/>
    <mergeCell ref="V5:V6"/>
    <mergeCell ref="AP5:AP6"/>
    <mergeCell ref="BJ5:BJ6"/>
    <mergeCell ref="A4:A6"/>
    <mergeCell ref="B4:B6"/>
    <mergeCell ref="C5:U5"/>
    <mergeCell ref="W5:AO5"/>
    <mergeCell ref="AQ5:BI5"/>
    <mergeCell ref="BK5:CC5"/>
    <mergeCell ref="CE5:CE6"/>
    <mergeCell ref="C4:CF4"/>
  </mergeCells>
  <pageMargins left="0.23622047244094491" right="0.23622047244094491" top="0.74803149606299213" bottom="0.74803149606299213" header="0.31496062992125984" footer="0.31496062992125984"/>
  <pageSetup paperSize="9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SheetLayoutView="100" workbookViewId="0">
      <selection activeCell="I8" sqref="I8"/>
    </sheetView>
  </sheetViews>
  <sheetFormatPr defaultRowHeight="14.25" x14ac:dyDescent="0.2"/>
  <cols>
    <col min="1" max="1" width="4.7109375" style="21" customWidth="1"/>
    <col min="2" max="2" width="41.85546875" style="21" customWidth="1"/>
    <col min="3" max="5" width="7.7109375" style="1" customWidth="1"/>
    <col min="6" max="6" width="9.7109375" style="1" customWidth="1"/>
    <col min="7" max="7" width="8.85546875" style="1" customWidth="1"/>
    <col min="8" max="8" width="9.140625" style="1"/>
    <col min="9" max="9" width="14.5703125" style="1" customWidth="1"/>
    <col min="10" max="10" width="19.28515625" style="1" customWidth="1"/>
    <col min="11" max="16384" width="9.140625" style="1"/>
  </cols>
  <sheetData>
    <row r="1" spans="1:13" ht="15.75" x14ac:dyDescent="0.2">
      <c r="A1" s="293" t="s">
        <v>523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3" ht="15.75" customHeight="1" x14ac:dyDescent="0.25">
      <c r="A2" s="182"/>
      <c r="B2" s="183"/>
      <c r="C2" s="184"/>
      <c r="D2" s="184"/>
      <c r="E2" s="184"/>
      <c r="F2" s="184"/>
      <c r="G2" s="184"/>
      <c r="H2" s="184"/>
      <c r="I2" s="184"/>
      <c r="J2" s="184"/>
    </row>
    <row r="3" spans="1:13" ht="76.5" customHeight="1" x14ac:dyDescent="0.2">
      <c r="A3" s="313" t="s">
        <v>219</v>
      </c>
      <c r="B3" s="313" t="s">
        <v>207</v>
      </c>
      <c r="C3" s="334" t="s">
        <v>533</v>
      </c>
      <c r="D3" s="334"/>
      <c r="E3" s="334" t="s">
        <v>539</v>
      </c>
      <c r="F3" s="334"/>
      <c r="G3" s="334" t="s">
        <v>546</v>
      </c>
      <c r="H3" s="334"/>
      <c r="I3" s="334" t="s">
        <v>542</v>
      </c>
      <c r="J3" s="334"/>
    </row>
    <row r="4" spans="1:13" ht="101.25" customHeight="1" x14ac:dyDescent="0.2">
      <c r="A4" s="314"/>
      <c r="B4" s="314"/>
      <c r="C4" s="261" t="s">
        <v>0</v>
      </c>
      <c r="D4" s="261" t="s">
        <v>534</v>
      </c>
      <c r="E4" s="261" t="s">
        <v>0</v>
      </c>
      <c r="F4" s="261" t="s">
        <v>534</v>
      </c>
      <c r="G4" s="261" t="s">
        <v>0</v>
      </c>
      <c r="H4" s="261" t="s">
        <v>534</v>
      </c>
      <c r="I4" s="261" t="s">
        <v>0</v>
      </c>
      <c r="J4" s="261" t="s">
        <v>534</v>
      </c>
    </row>
    <row r="5" spans="1:13" s="185" customFormat="1" ht="18.75" customHeight="1" x14ac:dyDescent="0.25">
      <c r="A5" s="146"/>
      <c r="B5" s="146"/>
      <c r="C5" s="14" t="s">
        <v>535</v>
      </c>
      <c r="D5" s="14" t="s">
        <v>536</v>
      </c>
      <c r="E5" s="14" t="s">
        <v>537</v>
      </c>
      <c r="F5" s="14" t="s">
        <v>538</v>
      </c>
      <c r="G5" s="14" t="s">
        <v>540</v>
      </c>
      <c r="H5" s="14" t="s">
        <v>541</v>
      </c>
      <c r="I5" s="14" t="s">
        <v>543</v>
      </c>
      <c r="J5" s="14" t="s">
        <v>544</v>
      </c>
    </row>
    <row r="6" spans="1:13" ht="15.75" x14ac:dyDescent="0.25">
      <c r="A6" s="70"/>
      <c r="B6" s="71" t="str">
        <f>'2'!B7</f>
        <v>Среднего общего образования</v>
      </c>
      <c r="C6" s="73"/>
      <c r="D6" s="73"/>
      <c r="E6" s="73"/>
      <c r="F6" s="73"/>
      <c r="G6" s="73"/>
      <c r="H6" s="73"/>
      <c r="I6" s="73"/>
      <c r="J6" s="73"/>
    </row>
    <row r="7" spans="1:13" ht="15" x14ac:dyDescent="0.2">
      <c r="A7" s="58"/>
      <c r="B7" s="59" t="str">
        <f>'2'!B8</f>
        <v>МОУ гимназия №1</v>
      </c>
      <c r="C7" s="49">
        <v>24</v>
      </c>
      <c r="D7" s="49">
        <v>0</v>
      </c>
      <c r="E7" s="49">
        <v>7</v>
      </c>
      <c r="F7" s="49">
        <v>2</v>
      </c>
      <c r="G7" s="49">
        <v>0</v>
      </c>
      <c r="H7" s="49">
        <v>0</v>
      </c>
      <c r="I7" s="49">
        <v>26</v>
      </c>
      <c r="J7" s="49">
        <v>1</v>
      </c>
    </row>
    <row r="8" spans="1:13" ht="15" x14ac:dyDescent="0.2">
      <c r="A8" s="58"/>
      <c r="B8" s="59">
        <f>'2'!B9</f>
        <v>0</v>
      </c>
      <c r="C8" s="49"/>
      <c r="D8" s="49"/>
      <c r="E8" s="49"/>
      <c r="F8" s="49"/>
      <c r="G8" s="49"/>
      <c r="H8" s="49"/>
      <c r="I8" s="49"/>
      <c r="J8" s="49"/>
    </row>
    <row r="9" spans="1:13" ht="15" x14ac:dyDescent="0.2">
      <c r="A9" s="58"/>
      <c r="B9" s="59">
        <f>'2'!B10</f>
        <v>0</v>
      </c>
      <c r="C9" s="49"/>
      <c r="D9" s="49"/>
      <c r="E9" s="49"/>
      <c r="F9" s="49"/>
      <c r="G9" s="49"/>
      <c r="H9" s="49"/>
      <c r="I9" s="49"/>
      <c r="J9" s="49"/>
    </row>
    <row r="10" spans="1:13" ht="15" x14ac:dyDescent="0.2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61"/>
      <c r="H10" s="61"/>
      <c r="I10" s="61"/>
      <c r="J10" s="61"/>
      <c r="K10" s="52"/>
      <c r="L10" s="52"/>
      <c r="M10" s="52"/>
    </row>
    <row r="11" spans="1:13" ht="15" x14ac:dyDescent="0.2">
      <c r="A11" s="58"/>
      <c r="B11" s="59">
        <f>'2'!B12</f>
        <v>0</v>
      </c>
      <c r="C11" s="49"/>
      <c r="D11" s="49"/>
      <c r="E11" s="49"/>
      <c r="F11" s="49"/>
      <c r="G11" s="49"/>
      <c r="H11" s="49"/>
      <c r="I11" s="49"/>
      <c r="J11" s="49"/>
      <c r="K11" s="52"/>
      <c r="L11" s="52"/>
      <c r="M11" s="52"/>
    </row>
    <row r="12" spans="1:13" ht="15" x14ac:dyDescent="0.2">
      <c r="A12" s="58"/>
      <c r="B12" s="59">
        <f>'2'!B13</f>
        <v>0</v>
      </c>
      <c r="C12" s="49"/>
      <c r="D12" s="49"/>
      <c r="E12" s="49"/>
      <c r="F12" s="49"/>
      <c r="G12" s="49"/>
      <c r="H12" s="49"/>
      <c r="I12" s="49"/>
      <c r="J12" s="49"/>
      <c r="K12" s="52"/>
      <c r="L12" s="52"/>
      <c r="M12" s="52"/>
    </row>
    <row r="13" spans="1:13" ht="15" x14ac:dyDescent="0.2">
      <c r="A13" s="58"/>
      <c r="B13" s="59">
        <f>'2'!B14</f>
        <v>0</v>
      </c>
      <c r="C13" s="49"/>
      <c r="D13" s="49"/>
      <c r="E13" s="49"/>
      <c r="F13" s="49"/>
      <c r="G13" s="49"/>
      <c r="H13" s="49"/>
      <c r="I13" s="49"/>
      <c r="J13" s="49"/>
      <c r="K13" s="52"/>
      <c r="L13" s="52"/>
      <c r="M13" s="52"/>
    </row>
    <row r="14" spans="1:13" ht="15" x14ac:dyDescent="0.2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61"/>
      <c r="H14" s="61"/>
      <c r="I14" s="61"/>
      <c r="J14" s="61"/>
      <c r="K14" s="52"/>
      <c r="L14" s="52"/>
      <c r="M14" s="52"/>
    </row>
    <row r="15" spans="1:13" ht="15" x14ac:dyDescent="0.2">
      <c r="A15" s="58"/>
      <c r="B15" s="59">
        <f>'2'!B16</f>
        <v>0</v>
      </c>
      <c r="C15" s="49"/>
      <c r="D15" s="49"/>
      <c r="E15" s="49"/>
      <c r="F15" s="49"/>
      <c r="G15" s="49"/>
      <c r="H15" s="49"/>
      <c r="I15" s="49"/>
      <c r="J15" s="49"/>
      <c r="K15" s="52"/>
      <c r="L15" s="52"/>
      <c r="M15" s="52"/>
    </row>
    <row r="16" spans="1:13" ht="15" x14ac:dyDescent="0.2">
      <c r="A16" s="58"/>
      <c r="B16" s="59">
        <f>'2'!B17</f>
        <v>0</v>
      </c>
      <c r="C16" s="49"/>
      <c r="D16" s="49"/>
      <c r="E16" s="49"/>
      <c r="F16" s="49"/>
      <c r="G16" s="49"/>
      <c r="H16" s="49"/>
      <c r="I16" s="49"/>
      <c r="J16" s="49"/>
      <c r="K16" s="52"/>
      <c r="L16" s="52"/>
      <c r="M16" s="52"/>
    </row>
    <row r="17" spans="1:13" ht="15" x14ac:dyDescent="0.2">
      <c r="A17" s="58"/>
      <c r="B17" s="59">
        <f>'2'!B18</f>
        <v>0</v>
      </c>
      <c r="C17" s="49"/>
      <c r="D17" s="49"/>
      <c r="E17" s="49"/>
      <c r="F17" s="49"/>
      <c r="G17" s="49"/>
      <c r="H17" s="49"/>
      <c r="I17" s="49"/>
      <c r="J17" s="49"/>
      <c r="K17" s="52"/>
      <c r="L17" s="52"/>
      <c r="M17" s="52"/>
    </row>
    <row r="18" spans="1:13" ht="31.5" x14ac:dyDescent="0.25">
      <c r="A18" s="62"/>
      <c r="B18" s="63" t="str">
        <f>'2'!B19</f>
        <v>ИТОГО в общеобразовательных организациях:</v>
      </c>
      <c r="C18" s="64">
        <f t="shared" ref="C18:J18" si="0">SUM(C7:C9,C11:C13,C15:C17)</f>
        <v>24</v>
      </c>
      <c r="D18" s="64">
        <f t="shared" si="0"/>
        <v>0</v>
      </c>
      <c r="E18" s="64">
        <f t="shared" si="0"/>
        <v>7</v>
      </c>
      <c r="F18" s="64">
        <f t="shared" si="0"/>
        <v>2</v>
      </c>
      <c r="G18" s="64">
        <f t="shared" si="0"/>
        <v>0</v>
      </c>
      <c r="H18" s="64">
        <f t="shared" si="0"/>
        <v>0</v>
      </c>
      <c r="I18" s="64">
        <f t="shared" si="0"/>
        <v>26</v>
      </c>
      <c r="J18" s="64">
        <f t="shared" si="0"/>
        <v>1</v>
      </c>
      <c r="K18" s="52"/>
      <c r="L18" s="52"/>
      <c r="M18" s="52"/>
    </row>
    <row r="19" spans="1:13" ht="30" x14ac:dyDescent="0.2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61"/>
      <c r="H19" s="61"/>
      <c r="I19" s="61"/>
      <c r="J19" s="61"/>
      <c r="K19" s="52"/>
      <c r="L19" s="52"/>
      <c r="M19" s="52"/>
    </row>
    <row r="20" spans="1:13" ht="15" x14ac:dyDescent="0.2">
      <c r="A20" s="60"/>
      <c r="B20" s="59">
        <f>'2'!B21</f>
        <v>0</v>
      </c>
      <c r="C20" s="49"/>
      <c r="D20" s="49"/>
      <c r="E20" s="49"/>
      <c r="F20" s="49"/>
      <c r="G20" s="49"/>
      <c r="H20" s="49"/>
      <c r="I20" s="49"/>
      <c r="J20" s="49"/>
      <c r="K20" s="52"/>
      <c r="L20" s="52"/>
      <c r="M20" s="52"/>
    </row>
    <row r="21" spans="1:13" ht="15" x14ac:dyDescent="0.2">
      <c r="A21" s="58"/>
      <c r="B21" s="59">
        <f>'2'!B22</f>
        <v>0</v>
      </c>
      <c r="C21" s="49"/>
      <c r="D21" s="49"/>
      <c r="E21" s="49"/>
      <c r="F21" s="49"/>
      <c r="G21" s="49"/>
      <c r="H21" s="49"/>
      <c r="I21" s="49"/>
      <c r="J21" s="49"/>
      <c r="K21" s="52"/>
      <c r="L21" s="52"/>
      <c r="M21" s="52"/>
    </row>
    <row r="22" spans="1:13" ht="15" x14ac:dyDescent="0.2">
      <c r="A22" s="58"/>
      <c r="B22" s="59">
        <f>'2'!B23</f>
        <v>0</v>
      </c>
      <c r="C22" s="49"/>
      <c r="D22" s="49"/>
      <c r="E22" s="49"/>
      <c r="F22" s="49"/>
      <c r="G22" s="49"/>
      <c r="H22" s="49"/>
      <c r="I22" s="49"/>
      <c r="J22" s="49"/>
      <c r="K22" s="52"/>
      <c r="L22" s="52"/>
      <c r="M22" s="52"/>
    </row>
    <row r="23" spans="1:13" ht="47.25" x14ac:dyDescent="0.2">
      <c r="A23" s="65"/>
      <c r="B23" s="63" t="str">
        <f>'2'!B24</f>
        <v>ИТОГО в вечерних (сменных) общеобразовательных организациях:</v>
      </c>
      <c r="C23" s="64">
        <f t="shared" ref="C23:J23" si="1">SUM(C20:C22)</f>
        <v>0</v>
      </c>
      <c r="D23" s="64">
        <f t="shared" si="1"/>
        <v>0</v>
      </c>
      <c r="E23" s="64">
        <f t="shared" si="1"/>
        <v>0</v>
      </c>
      <c r="F23" s="64">
        <f t="shared" si="1"/>
        <v>0</v>
      </c>
      <c r="G23" s="64">
        <f t="shared" si="1"/>
        <v>0</v>
      </c>
      <c r="H23" s="64">
        <f t="shared" si="1"/>
        <v>0</v>
      </c>
      <c r="I23" s="64">
        <f t="shared" si="1"/>
        <v>0</v>
      </c>
      <c r="J23" s="64">
        <f t="shared" si="1"/>
        <v>0</v>
      </c>
    </row>
    <row r="24" spans="1:13" ht="15" x14ac:dyDescent="0.2">
      <c r="A24" s="66"/>
      <c r="B24" s="67" t="str">
        <f>'2'!B25</f>
        <v>ВСЕГО:</v>
      </c>
      <c r="C24" s="64">
        <f t="shared" ref="C24:J24" si="2">SUM(C18,C23)</f>
        <v>24</v>
      </c>
      <c r="D24" s="64">
        <f t="shared" si="2"/>
        <v>0</v>
      </c>
      <c r="E24" s="64">
        <f t="shared" si="2"/>
        <v>7</v>
      </c>
      <c r="F24" s="64">
        <f t="shared" si="2"/>
        <v>2</v>
      </c>
      <c r="G24" s="64">
        <f t="shared" si="2"/>
        <v>0</v>
      </c>
      <c r="H24" s="64">
        <f t="shared" si="2"/>
        <v>0</v>
      </c>
      <c r="I24" s="64">
        <f t="shared" si="2"/>
        <v>26</v>
      </c>
      <c r="J24" s="64">
        <f t="shared" si="2"/>
        <v>1</v>
      </c>
    </row>
    <row r="25" spans="1:13" x14ac:dyDescent="0.2">
      <c r="A25" s="1"/>
      <c r="B25" s="265"/>
    </row>
    <row r="26" spans="1:13" ht="15.75" x14ac:dyDescent="0.25">
      <c r="A26" s="171" t="s">
        <v>179</v>
      </c>
      <c r="B26" s="172"/>
      <c r="C26" s="170"/>
      <c r="D26" s="170"/>
      <c r="E26" s="170"/>
      <c r="F26" s="170"/>
      <c r="G26" s="170"/>
      <c r="H26" s="170"/>
      <c r="I26" s="170"/>
      <c r="J26" s="170"/>
    </row>
    <row r="28" spans="1:13" x14ac:dyDescent="0.2">
      <c r="A28" s="50" t="s">
        <v>206</v>
      </c>
    </row>
  </sheetData>
  <mergeCells count="7">
    <mergeCell ref="C3:D3"/>
    <mergeCell ref="E3:F3"/>
    <mergeCell ref="G3:H3"/>
    <mergeCell ref="I3:J3"/>
    <mergeCell ref="A1:J1"/>
    <mergeCell ref="A3:A4"/>
    <mergeCell ref="B3:B4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Normal="55" zoomScaleSheetLayoutView="100" workbookViewId="0">
      <selection activeCell="L8" sqref="L8"/>
    </sheetView>
  </sheetViews>
  <sheetFormatPr defaultRowHeight="14.25" x14ac:dyDescent="0.2"/>
  <cols>
    <col min="1" max="1" width="4.7109375" style="21" customWidth="1"/>
    <col min="2" max="2" width="42.140625" style="21" customWidth="1"/>
    <col min="3" max="4" width="8.7109375" style="1" customWidth="1"/>
    <col min="5" max="5" width="10.5703125" style="1" customWidth="1"/>
    <col min="6" max="6" width="8.7109375" style="1" customWidth="1"/>
    <col min="7" max="7" width="11.140625" style="1" customWidth="1"/>
    <col min="8" max="8" width="8.7109375" style="1" customWidth="1"/>
    <col min="9" max="9" width="15" style="1" customWidth="1"/>
    <col min="10" max="12" width="8.7109375" style="1" customWidth="1"/>
    <col min="13" max="16384" width="9.140625" style="1"/>
  </cols>
  <sheetData>
    <row r="1" spans="1:12" ht="26.25" customHeight="1" x14ac:dyDescent="0.2">
      <c r="A1" s="293" t="s">
        <v>300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s="214" customFormat="1" ht="15.75" x14ac:dyDescent="0.25"/>
    <row r="3" spans="1:12" ht="27" customHeight="1" x14ac:dyDescent="0.2">
      <c r="A3" s="289" t="s">
        <v>219</v>
      </c>
      <c r="B3" s="289" t="s">
        <v>207</v>
      </c>
      <c r="C3" s="290" t="s">
        <v>83</v>
      </c>
      <c r="D3" s="290" t="s">
        <v>303</v>
      </c>
      <c r="E3" s="290" t="s">
        <v>304</v>
      </c>
      <c r="F3" s="290" t="s">
        <v>3</v>
      </c>
      <c r="G3" s="290" t="s">
        <v>305</v>
      </c>
      <c r="H3" s="290" t="s">
        <v>222</v>
      </c>
      <c r="I3" s="290" t="s">
        <v>164</v>
      </c>
      <c r="J3" s="335" t="s">
        <v>306</v>
      </c>
      <c r="K3" s="335" t="s">
        <v>165</v>
      </c>
      <c r="L3" s="335" t="s">
        <v>166</v>
      </c>
    </row>
    <row r="4" spans="1:12" ht="164.25" customHeight="1" x14ac:dyDescent="0.2">
      <c r="A4" s="289"/>
      <c r="B4" s="289"/>
      <c r="C4" s="290"/>
      <c r="D4" s="290"/>
      <c r="E4" s="290"/>
      <c r="F4" s="290"/>
      <c r="G4" s="290"/>
      <c r="H4" s="290"/>
      <c r="I4" s="290"/>
      <c r="J4" s="335"/>
      <c r="K4" s="335"/>
      <c r="L4" s="335"/>
    </row>
    <row r="5" spans="1:12" ht="15.75" x14ac:dyDescent="0.25">
      <c r="A5" s="116"/>
      <c r="B5" s="116"/>
      <c r="C5" s="56" t="s">
        <v>46</v>
      </c>
      <c r="D5" s="56" t="s">
        <v>47</v>
      </c>
      <c r="E5" s="56" t="s">
        <v>48</v>
      </c>
      <c r="F5" s="56" t="s">
        <v>49</v>
      </c>
      <c r="G5" s="56" t="s">
        <v>50</v>
      </c>
      <c r="H5" s="56" t="s">
        <v>51</v>
      </c>
      <c r="I5" s="56" t="s">
        <v>52</v>
      </c>
      <c r="J5" s="56" t="s">
        <v>53</v>
      </c>
      <c r="K5" s="56" t="s">
        <v>54</v>
      </c>
      <c r="L5" s="56" t="s">
        <v>55</v>
      </c>
    </row>
    <row r="6" spans="1:12" ht="15.75" x14ac:dyDescent="0.25">
      <c r="A6" s="70"/>
      <c r="B6" s="71" t="str">
        <f>'2'!B7</f>
        <v>Среднего общего образования</v>
      </c>
      <c r="C6" s="72"/>
      <c r="D6" s="73"/>
      <c r="E6" s="72"/>
      <c r="F6" s="73"/>
      <c r="G6" s="61"/>
      <c r="H6" s="115"/>
      <c r="I6" s="115"/>
      <c r="J6" s="61"/>
      <c r="K6" s="61"/>
      <c r="L6" s="61"/>
    </row>
    <row r="7" spans="1:12" ht="15" x14ac:dyDescent="0.2">
      <c r="A7" s="58"/>
      <c r="B7" s="59" t="str">
        <f>'2'!B8</f>
        <v>МОУ гимназия №1</v>
      </c>
      <c r="C7" s="49">
        <v>1</v>
      </c>
      <c r="D7" s="61">
        <f>'4'!I7</f>
        <v>66</v>
      </c>
      <c r="E7" s="49">
        <v>66</v>
      </c>
      <c r="F7" s="61">
        <f>'2'!W8</f>
        <v>51</v>
      </c>
      <c r="G7" s="49">
        <v>51</v>
      </c>
      <c r="H7" s="2" t="s">
        <v>558</v>
      </c>
      <c r="I7" s="49">
        <v>26</v>
      </c>
      <c r="J7" s="49">
        <v>0</v>
      </c>
      <c r="K7" s="49">
        <v>1</v>
      </c>
      <c r="L7" s="49">
        <v>0</v>
      </c>
    </row>
    <row r="8" spans="1:12" ht="15" x14ac:dyDescent="0.2">
      <c r="A8" s="58"/>
      <c r="B8" s="59">
        <f>'2'!B9</f>
        <v>0</v>
      </c>
      <c r="C8" s="49"/>
      <c r="D8" s="61">
        <f>'4'!I8</f>
        <v>0</v>
      </c>
      <c r="E8" s="49"/>
      <c r="F8" s="61">
        <f>'2'!W9</f>
        <v>0</v>
      </c>
      <c r="G8" s="49"/>
      <c r="H8" s="2"/>
      <c r="I8" s="49"/>
      <c r="J8" s="49"/>
      <c r="K8" s="49"/>
      <c r="L8" s="49"/>
    </row>
    <row r="9" spans="1:12" ht="15" x14ac:dyDescent="0.2">
      <c r="A9" s="58"/>
      <c r="B9" s="59">
        <f>'2'!B10</f>
        <v>0</v>
      </c>
      <c r="C9" s="49"/>
      <c r="D9" s="61">
        <f>'4'!I9</f>
        <v>0</v>
      </c>
      <c r="E9" s="49"/>
      <c r="F9" s="61">
        <f>'2'!W10</f>
        <v>0</v>
      </c>
      <c r="G9" s="49"/>
      <c r="H9" s="2"/>
      <c r="I9" s="49"/>
      <c r="J9" s="49"/>
      <c r="K9" s="49"/>
      <c r="L9" s="49"/>
    </row>
    <row r="10" spans="1:12" ht="15" x14ac:dyDescent="0.2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ht="15" x14ac:dyDescent="0.2">
      <c r="A11" s="58"/>
      <c r="B11" s="59">
        <f>'2'!B12</f>
        <v>0</v>
      </c>
      <c r="C11" s="49"/>
      <c r="D11" s="61">
        <f>'4'!I11</f>
        <v>0</v>
      </c>
      <c r="E11" s="49"/>
      <c r="F11" s="61">
        <f>'2'!W12</f>
        <v>0</v>
      </c>
      <c r="G11" s="49"/>
      <c r="H11" s="2"/>
      <c r="I11" s="49"/>
      <c r="J11" s="49"/>
      <c r="K11" s="49"/>
      <c r="L11" s="49"/>
    </row>
    <row r="12" spans="1:12" ht="15" x14ac:dyDescent="0.2">
      <c r="A12" s="58"/>
      <c r="B12" s="59">
        <f>'2'!B13</f>
        <v>0</v>
      </c>
      <c r="C12" s="49"/>
      <c r="D12" s="61">
        <f>'4'!I12</f>
        <v>0</v>
      </c>
      <c r="E12" s="49"/>
      <c r="F12" s="61">
        <f>'2'!W13</f>
        <v>0</v>
      </c>
      <c r="G12" s="49"/>
      <c r="H12" s="2"/>
      <c r="I12" s="49"/>
      <c r="J12" s="49"/>
      <c r="K12" s="49"/>
      <c r="L12" s="49"/>
    </row>
    <row r="13" spans="1:12" ht="15" x14ac:dyDescent="0.2">
      <c r="A13" s="58"/>
      <c r="B13" s="59">
        <f>'2'!B14</f>
        <v>0</v>
      </c>
      <c r="C13" s="49"/>
      <c r="D13" s="61">
        <f>'4'!I13</f>
        <v>0</v>
      </c>
      <c r="E13" s="49"/>
      <c r="F13" s="61">
        <f>'2'!W14</f>
        <v>0</v>
      </c>
      <c r="G13" s="49"/>
      <c r="H13" s="2"/>
      <c r="I13" s="49"/>
      <c r="J13" s="49"/>
      <c r="K13" s="49"/>
      <c r="L13" s="49"/>
    </row>
    <row r="14" spans="1:12" ht="15" x14ac:dyDescent="0.2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2" ht="15" x14ac:dyDescent="0.2">
      <c r="A15" s="58"/>
      <c r="B15" s="59">
        <f>'2'!B16</f>
        <v>0</v>
      </c>
      <c r="C15" s="49"/>
      <c r="D15" s="61">
        <f>'4'!I15</f>
        <v>0</v>
      </c>
      <c r="E15" s="49"/>
      <c r="F15" s="61">
        <f>'2'!W16</f>
        <v>0</v>
      </c>
      <c r="G15" s="49"/>
      <c r="H15" s="2"/>
      <c r="I15" s="49"/>
      <c r="J15" s="49"/>
      <c r="K15" s="49"/>
      <c r="L15" s="49"/>
    </row>
    <row r="16" spans="1:12" ht="15" x14ac:dyDescent="0.2">
      <c r="A16" s="58"/>
      <c r="B16" s="59">
        <f>'2'!B17</f>
        <v>0</v>
      </c>
      <c r="C16" s="49"/>
      <c r="D16" s="61">
        <f>'4'!I16</f>
        <v>0</v>
      </c>
      <c r="E16" s="49"/>
      <c r="F16" s="61">
        <f>'2'!W17</f>
        <v>0</v>
      </c>
      <c r="G16" s="49"/>
      <c r="H16" s="2"/>
      <c r="I16" s="49"/>
      <c r="J16" s="49"/>
      <c r="K16" s="49"/>
      <c r="L16" s="49"/>
    </row>
    <row r="17" spans="1:12" ht="15" x14ac:dyDescent="0.2">
      <c r="A17" s="58"/>
      <c r="B17" s="59">
        <f>'2'!B18</f>
        <v>0</v>
      </c>
      <c r="C17" s="49"/>
      <c r="D17" s="61">
        <f>'4'!I17</f>
        <v>0</v>
      </c>
      <c r="E17" s="49"/>
      <c r="F17" s="61">
        <f>'2'!W18</f>
        <v>0</v>
      </c>
      <c r="G17" s="49"/>
      <c r="H17" s="2"/>
      <c r="I17" s="49"/>
      <c r="J17" s="49"/>
      <c r="K17" s="49"/>
      <c r="L17" s="49"/>
    </row>
    <row r="18" spans="1:12" ht="30.75" x14ac:dyDescent="0.25">
      <c r="A18" s="62"/>
      <c r="B18" s="68" t="str">
        <f>'2'!B19</f>
        <v>ИТОГО в общеобразовательных организациях:</v>
      </c>
      <c r="C18" s="64">
        <f>SUM(C7:C9,C11:C13,C15:C17)</f>
        <v>1</v>
      </c>
      <c r="D18" s="64">
        <f t="shared" ref="D18:L18" si="0">SUM(D7:D9,D11:D13,D15:D17)</f>
        <v>66</v>
      </c>
      <c r="E18" s="64">
        <f t="shared" si="0"/>
        <v>66</v>
      </c>
      <c r="F18" s="64">
        <f t="shared" si="0"/>
        <v>51</v>
      </c>
      <c r="G18" s="64">
        <f t="shared" si="0"/>
        <v>51</v>
      </c>
      <c r="H18" s="64">
        <f>COUNTIF(H7:H17, "да")</f>
        <v>1</v>
      </c>
      <c r="I18" s="64">
        <f t="shared" si="0"/>
        <v>26</v>
      </c>
      <c r="J18" s="64">
        <f t="shared" si="0"/>
        <v>0</v>
      </c>
      <c r="K18" s="64">
        <f t="shared" si="0"/>
        <v>1</v>
      </c>
      <c r="L18" s="64">
        <f t="shared" si="0"/>
        <v>0</v>
      </c>
    </row>
    <row r="19" spans="1:12" ht="30" x14ac:dyDescent="0.2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ht="15" x14ac:dyDescent="0.2">
      <c r="A20" s="60"/>
      <c r="B20" s="59">
        <f>'2'!B21</f>
        <v>0</v>
      </c>
      <c r="C20" s="49"/>
      <c r="D20" s="61">
        <f>'4'!I20</f>
        <v>0</v>
      </c>
      <c r="E20" s="49"/>
      <c r="F20" s="61">
        <f>'2'!W21</f>
        <v>0</v>
      </c>
      <c r="G20" s="49"/>
      <c r="H20" s="2"/>
      <c r="I20" s="49"/>
      <c r="J20" s="49"/>
      <c r="K20" s="49"/>
      <c r="L20" s="49"/>
    </row>
    <row r="21" spans="1:12" ht="15" x14ac:dyDescent="0.2">
      <c r="A21" s="58"/>
      <c r="B21" s="59">
        <f>'2'!B22</f>
        <v>0</v>
      </c>
      <c r="C21" s="49"/>
      <c r="D21" s="61">
        <f>'4'!I21</f>
        <v>0</v>
      </c>
      <c r="E21" s="49"/>
      <c r="F21" s="61">
        <f>'2'!W22</f>
        <v>0</v>
      </c>
      <c r="G21" s="49"/>
      <c r="H21" s="2"/>
      <c r="I21" s="49"/>
      <c r="J21" s="49"/>
      <c r="K21" s="49"/>
      <c r="L21" s="49"/>
    </row>
    <row r="22" spans="1:12" ht="15" x14ac:dyDescent="0.2">
      <c r="A22" s="58"/>
      <c r="B22" s="59">
        <f>'2'!B23</f>
        <v>0</v>
      </c>
      <c r="C22" s="49"/>
      <c r="D22" s="61">
        <f>'4'!I22</f>
        <v>0</v>
      </c>
      <c r="E22" s="49"/>
      <c r="F22" s="61">
        <f>'2'!W23</f>
        <v>0</v>
      </c>
      <c r="G22" s="49"/>
      <c r="H22" s="2"/>
      <c r="I22" s="49"/>
      <c r="J22" s="49"/>
      <c r="K22" s="49"/>
      <c r="L22" s="49"/>
    </row>
    <row r="23" spans="1:12" ht="30" x14ac:dyDescent="0.2">
      <c r="A23" s="65"/>
      <c r="B23" s="68" t="str">
        <f>'2'!B24</f>
        <v>ИТОГО в вечерних (сменных) общеобразовательных организациях:</v>
      </c>
      <c r="C23" s="64">
        <f>SUM(C20:C22)</f>
        <v>0</v>
      </c>
      <c r="D23" s="64">
        <f>SUM(D20:D22)</f>
        <v>0</v>
      </c>
      <c r="E23" s="64">
        <f>SUM(E20:E22)</f>
        <v>0</v>
      </c>
      <c r="F23" s="64">
        <f>SUM(F20:F22)</f>
        <v>0</v>
      </c>
      <c r="G23" s="64">
        <f>SUM(G20:G22)</f>
        <v>0</v>
      </c>
      <c r="H23" s="64">
        <f>COUNTIF(H20:H22, "да")</f>
        <v>0</v>
      </c>
      <c r="I23" s="64">
        <f>SUM(I20:I22)</f>
        <v>0</v>
      </c>
      <c r="J23" s="64">
        <f>SUM(J20:J22)</f>
        <v>0</v>
      </c>
      <c r="K23" s="64">
        <f>SUM(K20:K22)</f>
        <v>0</v>
      </c>
      <c r="L23" s="64">
        <f>SUM(L20:L22)</f>
        <v>0</v>
      </c>
    </row>
    <row r="24" spans="1:12" ht="15" x14ac:dyDescent="0.2">
      <c r="A24" s="66"/>
      <c r="B24" s="68" t="str">
        <f>'2'!B25</f>
        <v>ВСЕГО:</v>
      </c>
      <c r="C24" s="64">
        <f t="shared" ref="C24:L24" si="1">SUM(C18,C23)</f>
        <v>1</v>
      </c>
      <c r="D24" s="64">
        <f t="shared" si="1"/>
        <v>66</v>
      </c>
      <c r="E24" s="64">
        <f t="shared" si="1"/>
        <v>66</v>
      </c>
      <c r="F24" s="64">
        <f t="shared" si="1"/>
        <v>51</v>
      </c>
      <c r="G24" s="64">
        <f t="shared" si="1"/>
        <v>51</v>
      </c>
      <c r="H24" s="64">
        <f t="shared" si="1"/>
        <v>1</v>
      </c>
      <c r="I24" s="64">
        <f t="shared" si="1"/>
        <v>26</v>
      </c>
      <c r="J24" s="64">
        <f t="shared" si="1"/>
        <v>0</v>
      </c>
      <c r="K24" s="64">
        <f t="shared" si="1"/>
        <v>1</v>
      </c>
      <c r="L24" s="64">
        <f t="shared" si="1"/>
        <v>0</v>
      </c>
    </row>
    <row r="25" spans="1:12" x14ac:dyDescent="0.2">
      <c r="A25" s="37"/>
      <c r="B25" s="44"/>
    </row>
    <row r="26" spans="1:12" x14ac:dyDescent="0.2">
      <c r="B26" s="45"/>
    </row>
    <row r="27" spans="1:12" ht="15.75" x14ac:dyDescent="0.25">
      <c r="A27" s="173" t="s">
        <v>181</v>
      </c>
      <c r="B27" s="45"/>
    </row>
    <row r="28" spans="1:12" ht="33.75" customHeight="1" x14ac:dyDescent="0.2">
      <c r="A28" s="292" t="s">
        <v>307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</row>
    <row r="29" spans="1:12" ht="51" customHeight="1" x14ac:dyDescent="0.2">
      <c r="A29" s="336" t="s">
        <v>223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15.75" x14ac:dyDescent="0.25">
      <c r="A30" s="174" t="s">
        <v>221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31" spans="1:12" ht="15.75" x14ac:dyDescent="0.25">
      <c r="A31" s="175" t="s">
        <v>179</v>
      </c>
    </row>
    <row r="33" spans="1:1" x14ac:dyDescent="0.2">
      <c r="A33" s="50" t="s">
        <v>206</v>
      </c>
    </row>
  </sheetData>
  <mergeCells count="15">
    <mergeCell ref="L3:L4"/>
    <mergeCell ref="A1:L1"/>
    <mergeCell ref="A29:L29"/>
    <mergeCell ref="A28:L2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1">
    <dataValidation type="list" allowBlank="1" showInputMessage="1" showErrorMessage="1" sqref="H7:H9 H11:H13 H15:H17 H20:H22">
      <formula1>"да, нет"</formula1>
    </dataValidation>
  </dataValidations>
  <pageMargins left="0.25" right="0.25" top="0.75" bottom="0.75" header="0.3" footer="0.3"/>
  <pageSetup paperSize="9" scale="84" orientation="landscape" r:id="rId1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BreakPreview" topLeftCell="C1" zoomScaleNormal="70" zoomScaleSheetLayoutView="100" workbookViewId="0">
      <selection activeCell="J8" sqref="J8"/>
    </sheetView>
  </sheetViews>
  <sheetFormatPr defaultRowHeight="14.25" x14ac:dyDescent="0.2"/>
  <cols>
    <col min="1" max="1" width="4.7109375" style="21" customWidth="1"/>
    <col min="2" max="2" width="42.140625" style="21" customWidth="1"/>
    <col min="3" max="3" width="29" style="1" customWidth="1"/>
    <col min="4" max="4" width="36.85546875" style="1" customWidth="1"/>
    <col min="5" max="5" width="30.42578125" style="1" customWidth="1"/>
    <col min="6" max="6" width="29" style="1" customWidth="1"/>
    <col min="7" max="16384" width="9.140625" style="1"/>
  </cols>
  <sheetData>
    <row r="1" spans="1:10" ht="26.25" customHeight="1" x14ac:dyDescent="0.2">
      <c r="A1" s="293" t="s">
        <v>385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s="148" customFormat="1" ht="15.75" x14ac:dyDescent="0.2">
      <c r="A2" s="210"/>
      <c r="B2" s="210"/>
      <c r="C2" s="211"/>
      <c r="D2" s="211"/>
      <c r="E2" s="211"/>
      <c r="F2" s="211"/>
      <c r="G2" s="211"/>
      <c r="H2" s="211"/>
      <c r="I2" s="211"/>
      <c r="J2" s="211"/>
    </row>
    <row r="3" spans="1:10" ht="27" customHeight="1" x14ac:dyDescent="0.2">
      <c r="A3" s="289" t="s">
        <v>219</v>
      </c>
      <c r="B3" s="289" t="s">
        <v>207</v>
      </c>
      <c r="C3" s="312" t="s">
        <v>444</v>
      </c>
      <c r="D3" s="324" t="s">
        <v>242</v>
      </c>
      <c r="E3" s="324"/>
      <c r="F3" s="324"/>
      <c r="G3" s="312" t="s">
        <v>194</v>
      </c>
      <c r="H3" s="312"/>
      <c r="I3" s="312"/>
      <c r="J3" s="312"/>
    </row>
    <row r="4" spans="1:10" ht="204.75" customHeight="1" x14ac:dyDescent="0.2">
      <c r="A4" s="289"/>
      <c r="B4" s="289"/>
      <c r="C4" s="312"/>
      <c r="D4" s="252" t="s">
        <v>241</v>
      </c>
      <c r="E4" s="252" t="s">
        <v>296</v>
      </c>
      <c r="F4" s="252" t="s">
        <v>297</v>
      </c>
      <c r="G4" s="251" t="s">
        <v>90</v>
      </c>
      <c r="H4" s="251" t="s">
        <v>87</v>
      </c>
      <c r="I4" s="251" t="s">
        <v>88</v>
      </c>
      <c r="J4" s="240" t="s">
        <v>390</v>
      </c>
    </row>
    <row r="5" spans="1:10" ht="15.75" x14ac:dyDescent="0.25">
      <c r="A5" s="95"/>
      <c r="B5" s="95"/>
      <c r="C5" s="253" t="s">
        <v>56</v>
      </c>
      <c r="D5" s="253" t="s">
        <v>57</v>
      </c>
      <c r="E5" s="253" t="s">
        <v>58</v>
      </c>
      <c r="F5" s="253" t="s">
        <v>59</v>
      </c>
      <c r="G5" s="253" t="s">
        <v>386</v>
      </c>
      <c r="H5" s="253" t="s">
        <v>387</v>
      </c>
      <c r="I5" s="253" t="s">
        <v>388</v>
      </c>
      <c r="J5" s="253" t="s">
        <v>389</v>
      </c>
    </row>
    <row r="6" spans="1:10" ht="15" x14ac:dyDescent="0.2">
      <c r="A6" s="70"/>
      <c r="B6" s="71" t="str">
        <f>'2'!B7</f>
        <v>Среднего общего образования</v>
      </c>
      <c r="C6" s="61"/>
      <c r="D6" s="61"/>
      <c r="E6" s="61"/>
      <c r="F6" s="61"/>
      <c r="G6" s="61"/>
      <c r="H6" s="61"/>
      <c r="I6" s="61"/>
      <c r="J6" s="61"/>
    </row>
    <row r="7" spans="1:10" ht="15" x14ac:dyDescent="0.2">
      <c r="A7" s="58"/>
      <c r="B7" s="59" t="str">
        <f>'2'!B8</f>
        <v>МОУ гимназия №1</v>
      </c>
      <c r="C7" s="49">
        <v>7</v>
      </c>
      <c r="D7" s="49">
        <v>7</v>
      </c>
      <c r="E7" s="49"/>
      <c r="F7" s="49"/>
      <c r="G7" s="49">
        <v>0</v>
      </c>
      <c r="H7" s="49">
        <v>0</v>
      </c>
      <c r="I7" s="49">
        <v>0</v>
      </c>
      <c r="J7" s="49">
        <v>0</v>
      </c>
    </row>
    <row r="8" spans="1:10" ht="15" x14ac:dyDescent="0.2">
      <c r="A8" s="58"/>
      <c r="B8" s="59">
        <f>'2'!B9</f>
        <v>0</v>
      </c>
      <c r="C8" s="49"/>
      <c r="D8" s="49"/>
      <c r="E8" s="49"/>
      <c r="F8" s="49"/>
      <c r="G8" s="49"/>
      <c r="H8" s="49"/>
      <c r="I8" s="49"/>
      <c r="J8" s="49"/>
    </row>
    <row r="9" spans="1:10" ht="15" x14ac:dyDescent="0.2">
      <c r="A9" s="58"/>
      <c r="B9" s="59">
        <f>'2'!B10</f>
        <v>0</v>
      </c>
      <c r="C9" s="49"/>
      <c r="D9" s="49"/>
      <c r="E9" s="49"/>
      <c r="F9" s="49"/>
      <c r="G9" s="49"/>
      <c r="H9" s="49"/>
      <c r="I9" s="49"/>
      <c r="J9" s="49"/>
    </row>
    <row r="10" spans="1:10" ht="15" x14ac:dyDescent="0.2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61"/>
      <c r="H10" s="61"/>
      <c r="I10" s="61"/>
      <c r="J10" s="61"/>
    </row>
    <row r="11" spans="1:10" ht="15" x14ac:dyDescent="0.2">
      <c r="A11" s="58"/>
      <c r="B11" s="59">
        <f>'2'!B12</f>
        <v>0</v>
      </c>
      <c r="C11" s="49"/>
      <c r="D11" s="49"/>
      <c r="E11" s="49"/>
      <c r="F11" s="49"/>
      <c r="G11" s="49"/>
      <c r="H11" s="49"/>
      <c r="I11" s="49"/>
      <c r="J11" s="49"/>
    </row>
    <row r="12" spans="1:10" ht="15" x14ac:dyDescent="0.2">
      <c r="A12" s="58"/>
      <c r="B12" s="59">
        <f>'2'!B13</f>
        <v>0</v>
      </c>
      <c r="C12" s="49"/>
      <c r="D12" s="49"/>
      <c r="E12" s="49"/>
      <c r="F12" s="49"/>
      <c r="G12" s="49"/>
      <c r="H12" s="49"/>
      <c r="I12" s="49"/>
      <c r="J12" s="49"/>
    </row>
    <row r="13" spans="1:10" ht="15" x14ac:dyDescent="0.2">
      <c r="A13" s="58"/>
      <c r="B13" s="59">
        <f>'2'!B14</f>
        <v>0</v>
      </c>
      <c r="C13" s="49"/>
      <c r="D13" s="49"/>
      <c r="E13" s="49"/>
      <c r="F13" s="49"/>
      <c r="G13" s="49"/>
      <c r="H13" s="49"/>
      <c r="I13" s="49"/>
      <c r="J13" s="49"/>
    </row>
    <row r="14" spans="1:10" ht="15" x14ac:dyDescent="0.2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61"/>
      <c r="H14" s="61"/>
      <c r="I14" s="61"/>
      <c r="J14" s="61"/>
    </row>
    <row r="15" spans="1:10" ht="15" x14ac:dyDescent="0.2">
      <c r="A15" s="58"/>
      <c r="B15" s="59">
        <f>'2'!B16</f>
        <v>0</v>
      </c>
      <c r="C15" s="49"/>
      <c r="D15" s="49"/>
      <c r="E15" s="49"/>
      <c r="F15" s="49"/>
      <c r="G15" s="49"/>
      <c r="H15" s="49"/>
      <c r="I15" s="49"/>
      <c r="J15" s="49"/>
    </row>
    <row r="16" spans="1:10" ht="15" x14ac:dyDescent="0.2">
      <c r="A16" s="58"/>
      <c r="B16" s="59">
        <f>'2'!B17</f>
        <v>0</v>
      </c>
      <c r="C16" s="49"/>
      <c r="D16" s="49"/>
      <c r="E16" s="49"/>
      <c r="F16" s="49"/>
      <c r="G16" s="49"/>
      <c r="H16" s="49"/>
      <c r="I16" s="49"/>
      <c r="J16" s="49"/>
    </row>
    <row r="17" spans="1:10" ht="15" x14ac:dyDescent="0.2">
      <c r="A17" s="58"/>
      <c r="B17" s="59">
        <f>'2'!B18</f>
        <v>0</v>
      </c>
      <c r="C17" s="49"/>
      <c r="D17" s="49"/>
      <c r="E17" s="49"/>
      <c r="F17" s="49"/>
      <c r="G17" s="49"/>
      <c r="H17" s="49"/>
      <c r="I17" s="49"/>
      <c r="J17" s="49"/>
    </row>
    <row r="18" spans="1:10" ht="30.75" x14ac:dyDescent="0.25">
      <c r="A18" s="62"/>
      <c r="B18" s="68" t="str">
        <f>'2'!B19</f>
        <v>ИТОГО в общеобразовательных организациях:</v>
      </c>
      <c r="C18" s="64"/>
      <c r="D18" s="64"/>
      <c r="E18" s="64"/>
      <c r="F18" s="64"/>
      <c r="G18" s="64"/>
      <c r="H18" s="64"/>
      <c r="I18" s="64"/>
      <c r="J18" s="64"/>
    </row>
    <row r="19" spans="1:10" ht="30" x14ac:dyDescent="0.2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61"/>
      <c r="H19" s="61"/>
      <c r="I19" s="61"/>
      <c r="J19" s="61"/>
    </row>
    <row r="20" spans="1:10" ht="15" x14ac:dyDescent="0.2">
      <c r="A20" s="60"/>
      <c r="B20" s="59">
        <f>'2'!B21</f>
        <v>0</v>
      </c>
      <c r="C20" s="49"/>
      <c r="D20" s="49"/>
      <c r="E20" s="49"/>
      <c r="F20" s="49"/>
      <c r="G20" s="49"/>
      <c r="H20" s="49"/>
      <c r="I20" s="49"/>
      <c r="J20" s="49"/>
    </row>
    <row r="21" spans="1:10" ht="15" x14ac:dyDescent="0.2">
      <c r="A21" s="58"/>
      <c r="B21" s="59">
        <f>'2'!B22</f>
        <v>0</v>
      </c>
      <c r="C21" s="49"/>
      <c r="D21" s="49"/>
      <c r="E21" s="49"/>
      <c r="F21" s="49"/>
      <c r="G21" s="49"/>
      <c r="H21" s="49"/>
      <c r="I21" s="49"/>
      <c r="J21" s="49"/>
    </row>
    <row r="22" spans="1:10" ht="15" x14ac:dyDescent="0.2">
      <c r="A22" s="58"/>
      <c r="B22" s="59">
        <f>'2'!B23</f>
        <v>0</v>
      </c>
      <c r="C22" s="49"/>
      <c r="D22" s="49"/>
      <c r="E22" s="49"/>
      <c r="F22" s="49"/>
      <c r="G22" s="49"/>
      <c r="H22" s="49"/>
      <c r="I22" s="49"/>
      <c r="J22" s="49"/>
    </row>
    <row r="23" spans="1:10" ht="30" x14ac:dyDescent="0.2">
      <c r="A23" s="65"/>
      <c r="B23" s="68" t="str">
        <f>'2'!B24</f>
        <v>ИТОГО в вечерних (сменных) общеобразовательных организациях:</v>
      </c>
      <c r="C23" s="64"/>
      <c r="D23" s="64"/>
      <c r="E23" s="64"/>
      <c r="F23" s="64"/>
      <c r="G23" s="64"/>
      <c r="H23" s="64"/>
      <c r="I23" s="64"/>
      <c r="J23" s="64"/>
    </row>
    <row r="24" spans="1:10" ht="15" x14ac:dyDescent="0.2">
      <c r="A24" s="66"/>
      <c r="B24" s="68" t="str">
        <f>'2'!B25</f>
        <v>ВСЕГО:</v>
      </c>
      <c r="C24" s="64"/>
      <c r="D24" s="64"/>
      <c r="E24" s="64"/>
      <c r="F24" s="64"/>
      <c r="G24" s="64"/>
      <c r="H24" s="64"/>
      <c r="I24" s="64"/>
      <c r="J24" s="64"/>
    </row>
    <row r="25" spans="1:10" x14ac:dyDescent="0.2">
      <c r="A25" s="37"/>
      <c r="B25" s="44"/>
    </row>
    <row r="26" spans="1:10" x14ac:dyDescent="0.2">
      <c r="B26" s="55"/>
    </row>
    <row r="27" spans="1:10" ht="15.75" x14ac:dyDescent="0.25">
      <c r="A27" s="173" t="s">
        <v>181</v>
      </c>
      <c r="B27" s="55"/>
    </row>
    <row r="28" spans="1:10" ht="66.75" customHeight="1" x14ac:dyDescent="0.25">
      <c r="A28" s="337" t="s">
        <v>299</v>
      </c>
      <c r="B28" s="337"/>
      <c r="C28" s="337"/>
      <c r="D28" s="337"/>
      <c r="E28" s="337"/>
      <c r="F28" s="337"/>
      <c r="G28" s="337"/>
      <c r="H28" s="337"/>
      <c r="I28" s="337"/>
      <c r="J28" s="337"/>
    </row>
    <row r="29" spans="1:10" ht="22.5" customHeight="1" x14ac:dyDescent="0.25">
      <c r="A29" s="337" t="s">
        <v>311</v>
      </c>
      <c r="B29" s="337"/>
      <c r="C29" s="337"/>
      <c r="D29" s="337"/>
      <c r="E29" s="337"/>
      <c r="F29" s="337"/>
      <c r="G29" s="337"/>
      <c r="H29" s="337"/>
      <c r="I29" s="337"/>
      <c r="J29" s="337"/>
    </row>
    <row r="30" spans="1:10" ht="41.25" customHeight="1" x14ac:dyDescent="0.25">
      <c r="A30" s="337" t="s">
        <v>298</v>
      </c>
      <c r="B30" s="337"/>
      <c r="C30" s="337"/>
      <c r="D30" s="337"/>
      <c r="E30" s="337"/>
      <c r="F30" s="337"/>
      <c r="G30" s="337"/>
      <c r="H30" s="337"/>
      <c r="I30" s="337"/>
      <c r="J30" s="337"/>
    </row>
    <row r="31" spans="1:10" ht="24" customHeight="1" x14ac:dyDescent="0.25">
      <c r="A31" s="337" t="s">
        <v>391</v>
      </c>
      <c r="B31" s="337"/>
      <c r="C31" s="337"/>
      <c r="D31" s="337"/>
      <c r="E31" s="337"/>
      <c r="F31" s="337"/>
      <c r="G31" s="337"/>
      <c r="H31" s="337"/>
      <c r="I31" s="337"/>
      <c r="J31" s="337"/>
    </row>
    <row r="32" spans="1:10" ht="15.75" x14ac:dyDescent="0.25">
      <c r="A32" s="174"/>
      <c r="B32" s="209"/>
    </row>
    <row r="33" spans="1:1" ht="15.75" x14ac:dyDescent="0.25">
      <c r="A33" s="175" t="s">
        <v>179</v>
      </c>
    </row>
    <row r="35" spans="1:1" x14ac:dyDescent="0.2">
      <c r="A35" s="50" t="s">
        <v>206</v>
      </c>
    </row>
  </sheetData>
  <mergeCells count="10">
    <mergeCell ref="A31:J31"/>
    <mergeCell ref="G3:J3"/>
    <mergeCell ref="A1:J1"/>
    <mergeCell ref="A28:J28"/>
    <mergeCell ref="A29:J29"/>
    <mergeCell ref="A30:J30"/>
    <mergeCell ref="C3:C4"/>
    <mergeCell ref="D3:F3"/>
    <mergeCell ref="A3:A4"/>
    <mergeCell ref="B3:B4"/>
  </mergeCells>
  <pageMargins left="0.25" right="0.25" top="0.75" bottom="0.75" header="0.3" footer="0.3"/>
  <pageSetup paperSize="9" scale="68" orientation="landscape" r:id="rId1"/>
  <rowBreaks count="1" manualBreakCount="1">
    <brk id="25" max="16383" man="1"/>
  </rowBreaks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view="pageBreakPreview" zoomScale="60" zoomScaleNormal="70" workbookViewId="0">
      <selection activeCell="C7" sqref="C7"/>
    </sheetView>
  </sheetViews>
  <sheetFormatPr defaultRowHeight="15" x14ac:dyDescent="0.25"/>
  <cols>
    <col min="1" max="1" width="4.7109375" style="21" customWidth="1"/>
    <col min="2" max="2" width="42.140625" style="21" customWidth="1"/>
    <col min="3" max="3" width="24.7109375" style="1" customWidth="1"/>
    <col min="4" max="4" width="16.28515625" style="1" customWidth="1"/>
    <col min="5" max="5" width="17.7109375" style="1" customWidth="1"/>
    <col min="6" max="6" width="24.7109375" style="1" customWidth="1"/>
    <col min="7" max="7" width="16.28515625" style="1" customWidth="1"/>
    <col min="8" max="8" width="17.7109375" style="1" customWidth="1"/>
    <col min="9" max="9" width="24.7109375" style="1" customWidth="1"/>
    <col min="10" max="10" width="16.28515625" style="1" customWidth="1"/>
    <col min="11" max="11" width="17.7109375" style="1" customWidth="1"/>
    <col min="12" max="12" width="24.7109375" style="1" customWidth="1"/>
    <col min="13" max="13" width="16.28515625" style="1" customWidth="1"/>
    <col min="14" max="14" width="17.7109375" style="1" customWidth="1"/>
    <col min="15" max="16" width="9.140625" style="1"/>
    <col min="28" max="16384" width="9.140625" style="1"/>
  </cols>
  <sheetData>
    <row r="1" spans="1:14" ht="26.25" customHeight="1" x14ac:dyDescent="0.25">
      <c r="A1" s="293" t="s">
        <v>487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s="148" customFormat="1" ht="15.75" x14ac:dyDescent="0.2">
      <c r="A2" s="210"/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20.25" customHeight="1" x14ac:dyDescent="0.25">
      <c r="A3" s="289" t="s">
        <v>219</v>
      </c>
      <c r="B3" s="289" t="s">
        <v>207</v>
      </c>
      <c r="C3" s="312" t="s">
        <v>428</v>
      </c>
      <c r="D3" s="312"/>
      <c r="E3" s="312"/>
      <c r="F3" s="312" t="s">
        <v>430</v>
      </c>
      <c r="G3" s="312"/>
      <c r="H3" s="312"/>
      <c r="I3" s="312" t="s">
        <v>431</v>
      </c>
      <c r="J3" s="312"/>
      <c r="K3" s="312"/>
      <c r="L3" s="312" t="s">
        <v>445</v>
      </c>
      <c r="M3" s="312"/>
      <c r="N3" s="312"/>
    </row>
    <row r="4" spans="1:14" ht="67.5" customHeight="1" x14ac:dyDescent="0.25">
      <c r="A4" s="289"/>
      <c r="B4" s="289"/>
      <c r="C4" s="252" t="s">
        <v>426</v>
      </c>
      <c r="D4" s="252" t="s">
        <v>429</v>
      </c>
      <c r="E4" s="262" t="s">
        <v>427</v>
      </c>
      <c r="F4" s="252" t="s">
        <v>426</v>
      </c>
      <c r="G4" s="262" t="s">
        <v>429</v>
      </c>
      <c r="H4" s="262" t="s">
        <v>427</v>
      </c>
      <c r="I4" s="252" t="s">
        <v>426</v>
      </c>
      <c r="J4" s="262" t="s">
        <v>429</v>
      </c>
      <c r="K4" s="262" t="s">
        <v>427</v>
      </c>
      <c r="L4" s="252" t="s">
        <v>426</v>
      </c>
      <c r="M4" s="262" t="s">
        <v>429</v>
      </c>
      <c r="N4" s="262" t="s">
        <v>427</v>
      </c>
    </row>
    <row r="5" spans="1:14" ht="23.25" customHeight="1" x14ac:dyDescent="0.25">
      <c r="A5" s="116"/>
      <c r="B5" s="116"/>
      <c r="C5" s="253" t="s">
        <v>432</v>
      </c>
      <c r="D5" s="253" t="s">
        <v>433</v>
      </c>
      <c r="E5" s="253" t="s">
        <v>434</v>
      </c>
      <c r="F5" s="253" t="s">
        <v>435</v>
      </c>
      <c r="G5" s="253" t="s">
        <v>436</v>
      </c>
      <c r="H5" s="253" t="s">
        <v>437</v>
      </c>
      <c r="I5" s="253" t="s">
        <v>438</v>
      </c>
      <c r="J5" s="253" t="s">
        <v>439</v>
      </c>
      <c r="K5" s="253" t="s">
        <v>440</v>
      </c>
      <c r="L5" s="253" t="s">
        <v>441</v>
      </c>
      <c r="M5" s="253" t="s">
        <v>442</v>
      </c>
      <c r="N5" s="253" t="s">
        <v>443</v>
      </c>
    </row>
    <row r="6" spans="1:14" ht="15.75" x14ac:dyDescent="0.25">
      <c r="A6" s="70"/>
      <c r="B6" s="71" t="str">
        <f>'2'!B7</f>
        <v>Среднего общего образования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39.75" customHeight="1" x14ac:dyDescent="0.25">
      <c r="A7" s="58"/>
      <c r="B7" s="59" t="str">
        <f>'2'!B8</f>
        <v>МОУ гимназия №1</v>
      </c>
      <c r="C7" s="274" t="s">
        <v>559</v>
      </c>
      <c r="D7" s="49" t="s">
        <v>558</v>
      </c>
      <c r="E7" s="49">
        <v>75</v>
      </c>
      <c r="F7" s="256"/>
      <c r="G7" s="49"/>
      <c r="H7" s="49"/>
      <c r="I7" s="256"/>
      <c r="J7" s="49"/>
      <c r="K7" s="49"/>
      <c r="L7" s="256"/>
      <c r="M7" s="49"/>
      <c r="N7" s="49"/>
    </row>
    <row r="8" spans="1:14" ht="16.5" customHeight="1" x14ac:dyDescent="0.25">
      <c r="A8" s="58"/>
      <c r="B8" s="59">
        <f>'2'!B9</f>
        <v>0</v>
      </c>
      <c r="C8" s="256"/>
      <c r="D8" s="49"/>
      <c r="E8" s="49"/>
      <c r="F8" s="256"/>
      <c r="G8" s="49"/>
      <c r="H8" s="49"/>
      <c r="I8" s="256"/>
      <c r="J8" s="49"/>
      <c r="K8" s="49"/>
      <c r="L8" s="256"/>
      <c r="M8" s="49"/>
      <c r="N8" s="49"/>
    </row>
    <row r="9" spans="1:14" ht="15.75" x14ac:dyDescent="0.25">
      <c r="A9" s="58"/>
      <c r="B9" s="59">
        <f>'2'!B10</f>
        <v>0</v>
      </c>
      <c r="C9" s="256"/>
      <c r="D9" s="49"/>
      <c r="E9" s="49"/>
      <c r="F9" s="256"/>
      <c r="G9" s="49"/>
      <c r="H9" s="49"/>
      <c r="I9" s="256"/>
      <c r="J9" s="49"/>
      <c r="K9" s="49"/>
      <c r="L9" s="256"/>
      <c r="M9" s="49"/>
      <c r="N9" s="49"/>
    </row>
    <row r="10" spans="1:14" ht="15.75" x14ac:dyDescent="0.25">
      <c r="A10" s="70"/>
      <c r="B10" s="71" t="str">
        <f>'2'!B11</f>
        <v>Основного общего образования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5.75" x14ac:dyDescent="0.25">
      <c r="A11" s="58"/>
      <c r="B11" s="59">
        <f>'2'!B12</f>
        <v>0</v>
      </c>
      <c r="C11" s="256"/>
      <c r="D11" s="49"/>
      <c r="E11" s="49"/>
      <c r="F11" s="256"/>
      <c r="G11" s="49"/>
      <c r="H11" s="49"/>
      <c r="I11" s="256"/>
      <c r="J11" s="49"/>
      <c r="K11" s="49"/>
      <c r="L11" s="256"/>
      <c r="M11" s="49"/>
      <c r="N11" s="49"/>
    </row>
    <row r="12" spans="1:14" ht="15.75" x14ac:dyDescent="0.25">
      <c r="A12" s="58"/>
      <c r="B12" s="59">
        <f>'2'!B13</f>
        <v>0</v>
      </c>
      <c r="C12" s="256"/>
      <c r="D12" s="49"/>
      <c r="E12" s="49"/>
      <c r="F12" s="256"/>
      <c r="G12" s="49"/>
      <c r="H12" s="49"/>
      <c r="I12" s="256"/>
      <c r="J12" s="49"/>
      <c r="K12" s="49"/>
      <c r="L12" s="256"/>
      <c r="M12" s="49"/>
      <c r="N12" s="49"/>
    </row>
    <row r="13" spans="1:14" ht="15.75" x14ac:dyDescent="0.25">
      <c r="A13" s="58"/>
      <c r="B13" s="59">
        <f>'2'!B14</f>
        <v>0</v>
      </c>
      <c r="C13" s="256"/>
      <c r="D13" s="49"/>
      <c r="E13" s="49"/>
      <c r="F13" s="256"/>
      <c r="G13" s="49"/>
      <c r="H13" s="49"/>
      <c r="I13" s="256"/>
      <c r="J13" s="49"/>
      <c r="K13" s="49"/>
      <c r="L13" s="256"/>
      <c r="M13" s="49"/>
      <c r="N13" s="49"/>
    </row>
    <row r="14" spans="1:14" ht="15.75" x14ac:dyDescent="0.25">
      <c r="A14" s="70"/>
      <c r="B14" s="71" t="str">
        <f>'2'!B15</f>
        <v>Начального общего образования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15.75" x14ac:dyDescent="0.25">
      <c r="A15" s="58"/>
      <c r="B15" s="59">
        <f>'2'!B16</f>
        <v>0</v>
      </c>
      <c r="C15" s="256"/>
      <c r="D15" s="49"/>
      <c r="E15" s="49"/>
      <c r="F15" s="256"/>
      <c r="G15" s="49"/>
      <c r="H15" s="49"/>
      <c r="I15" s="256"/>
      <c r="J15" s="49"/>
      <c r="K15" s="49"/>
      <c r="L15" s="256"/>
      <c r="M15" s="49"/>
      <c r="N15" s="49"/>
    </row>
    <row r="16" spans="1:14" ht="15.75" x14ac:dyDescent="0.25">
      <c r="A16" s="58"/>
      <c r="B16" s="59">
        <f>'2'!B17</f>
        <v>0</v>
      </c>
      <c r="C16" s="256"/>
      <c r="D16" s="49"/>
      <c r="E16" s="49"/>
      <c r="F16" s="256"/>
      <c r="G16" s="49"/>
      <c r="H16" s="49"/>
      <c r="I16" s="256"/>
      <c r="J16" s="49"/>
      <c r="K16" s="49"/>
      <c r="L16" s="256"/>
      <c r="M16" s="49"/>
      <c r="N16" s="49"/>
    </row>
    <row r="17" spans="1:14" ht="15.75" x14ac:dyDescent="0.25">
      <c r="A17" s="58"/>
      <c r="B17" s="59">
        <f>'2'!B18</f>
        <v>0</v>
      </c>
      <c r="C17" s="256"/>
      <c r="D17" s="49"/>
      <c r="E17" s="49"/>
      <c r="F17" s="256"/>
      <c r="G17" s="49"/>
      <c r="H17" s="49"/>
      <c r="I17" s="256"/>
      <c r="J17" s="49"/>
      <c r="K17" s="49"/>
      <c r="L17" s="256"/>
      <c r="M17" s="49"/>
      <c r="N17" s="49"/>
    </row>
    <row r="18" spans="1:14" ht="30.75" x14ac:dyDescent="0.25">
      <c r="A18" s="62"/>
      <c r="B18" s="68" t="str">
        <f>'2'!B19</f>
        <v>ИТОГО в общеобразовательных организациях: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</row>
    <row r="19" spans="1:14" ht="30.75" x14ac:dyDescent="0.25">
      <c r="A19" s="76"/>
      <c r="B19" s="71" t="str">
        <f>'2'!B20</f>
        <v>Вечерние (сменные) общеобразовательные организации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75" x14ac:dyDescent="0.25">
      <c r="A20" s="60"/>
      <c r="B20" s="59">
        <f>'2'!B21</f>
        <v>0</v>
      </c>
      <c r="C20" s="256"/>
      <c r="D20" s="49"/>
      <c r="E20" s="49"/>
      <c r="F20" s="256"/>
      <c r="G20" s="49"/>
      <c r="H20" s="49"/>
      <c r="I20" s="256"/>
      <c r="J20" s="49"/>
      <c r="K20" s="49"/>
      <c r="L20" s="256"/>
      <c r="M20" s="49"/>
      <c r="N20" s="49"/>
    </row>
    <row r="21" spans="1:14" ht="15.75" x14ac:dyDescent="0.25">
      <c r="A21" s="58"/>
      <c r="B21" s="59">
        <f>'2'!B22</f>
        <v>0</v>
      </c>
      <c r="C21" s="256"/>
      <c r="D21" s="49"/>
      <c r="E21" s="49"/>
      <c r="F21" s="256"/>
      <c r="G21" s="49"/>
      <c r="H21" s="49"/>
      <c r="I21" s="256"/>
      <c r="J21" s="49"/>
      <c r="K21" s="49"/>
      <c r="L21" s="256"/>
      <c r="M21" s="49"/>
      <c r="N21" s="49"/>
    </row>
    <row r="22" spans="1:14" ht="15.75" x14ac:dyDescent="0.25">
      <c r="A22" s="58"/>
      <c r="B22" s="59">
        <f>'2'!B23</f>
        <v>0</v>
      </c>
      <c r="C22" s="256"/>
      <c r="D22" s="49"/>
      <c r="E22" s="49"/>
      <c r="F22" s="256"/>
      <c r="G22" s="49"/>
      <c r="H22" s="49"/>
      <c r="I22" s="256"/>
      <c r="J22" s="49"/>
      <c r="K22" s="49"/>
      <c r="L22" s="256"/>
      <c r="M22" s="49"/>
      <c r="N22" s="49"/>
    </row>
    <row r="23" spans="1:14" ht="30.75" x14ac:dyDescent="0.25">
      <c r="A23" s="65"/>
      <c r="B23" s="68" t="str">
        <f>'2'!B24</f>
        <v>ИТОГО в вечерних (сменных) общеобразовательных организациях: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14" ht="15.75" x14ac:dyDescent="0.25">
      <c r="A24" s="66"/>
      <c r="B24" s="68" t="str">
        <f>'2'!B25</f>
        <v>ВСЕГО: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</row>
    <row r="25" spans="1:14" x14ac:dyDescent="0.25">
      <c r="A25" s="37"/>
      <c r="B25" s="44"/>
    </row>
    <row r="26" spans="1:14" x14ac:dyDescent="0.25">
      <c r="B26" s="255"/>
    </row>
    <row r="27" spans="1:14" ht="15.75" x14ac:dyDescent="0.25">
      <c r="A27" s="173" t="s">
        <v>181</v>
      </c>
      <c r="B27" s="255"/>
    </row>
    <row r="28" spans="1:14" ht="78.75" customHeight="1" x14ac:dyDescent="0.25">
      <c r="A28" s="337" t="s">
        <v>448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</row>
    <row r="29" spans="1:14" ht="42" customHeight="1" x14ac:dyDescent="0.25">
      <c r="A29" s="337" t="s">
        <v>446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</row>
    <row r="30" spans="1:14" ht="31.5" customHeight="1" x14ac:dyDescent="0.25">
      <c r="A30" s="337" t="s">
        <v>447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</row>
    <row r="31" spans="1:14" ht="24" customHeight="1" x14ac:dyDescent="0.25">
      <c r="A31" s="338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</row>
    <row r="32" spans="1:14" ht="15.75" x14ac:dyDescent="0.25">
      <c r="A32" s="174"/>
      <c r="B32" s="254"/>
    </row>
    <row r="33" spans="1:1" ht="15.75" x14ac:dyDescent="0.25">
      <c r="A33" s="175" t="s">
        <v>179</v>
      </c>
    </row>
    <row r="35" spans="1:1" x14ac:dyDescent="0.25">
      <c r="A35" s="50" t="s">
        <v>206</v>
      </c>
    </row>
  </sheetData>
  <mergeCells count="11">
    <mergeCell ref="A1:N1"/>
    <mergeCell ref="A29:N29"/>
    <mergeCell ref="A30:N30"/>
    <mergeCell ref="A28:N28"/>
    <mergeCell ref="A3:A4"/>
    <mergeCell ref="B3:B4"/>
    <mergeCell ref="A31:N31"/>
    <mergeCell ref="C3:E3"/>
    <mergeCell ref="F3:H3"/>
    <mergeCell ref="I3:K3"/>
    <mergeCell ref="L3:N3"/>
  </mergeCells>
  <pageMargins left="0.25" right="0.25" top="0.75" bottom="0.75" header="0.3" footer="0.3"/>
  <pageSetup paperSize="9" scale="50" orientation="landscape" r:id="rId1"/>
  <rowBreaks count="1" manualBreakCount="1">
    <brk id="25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22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5.1</vt:lpstr>
      <vt:lpstr>6</vt:lpstr>
      <vt:lpstr>7</vt:lpstr>
      <vt:lpstr>7.1</vt:lpstr>
      <vt:lpstr>8</vt:lpstr>
      <vt:lpstr>9</vt:lpstr>
      <vt:lpstr>9.1</vt:lpstr>
      <vt:lpstr>9.1 (2)</vt:lpstr>
      <vt:lpstr>10</vt:lpstr>
      <vt:lpstr>11</vt:lpstr>
      <vt:lpstr>12</vt:lpstr>
      <vt:lpstr>13</vt:lpstr>
      <vt:lpstr>14</vt:lpstr>
      <vt:lpstr>15</vt:lpstr>
      <vt:lpstr>16</vt:lpstr>
      <vt:lpstr>'13'!_Toc302056274</vt:lpstr>
      <vt:lpstr>'9'!_Toc302056274</vt:lpstr>
      <vt:lpstr>'14'!_Toc302056279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'5.1'!Область_печати</vt:lpstr>
      <vt:lpstr>'6'!Область_печати</vt:lpstr>
      <vt:lpstr>'7'!Область_печати</vt:lpstr>
      <vt:lpstr>'7.1'!Область_печати</vt:lpstr>
      <vt:lpstr>'8'!Область_печати</vt:lpstr>
      <vt:lpstr>'9'!Область_печати</vt:lpstr>
      <vt:lpstr>'9.1'!Область_печати</vt:lpstr>
      <vt:lpstr>'9.1 (2)'!Область_печати</vt:lpstr>
    </vt:vector>
  </TitlesOfParts>
  <Company>MinObr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merzlyakova</dc:creator>
  <cp:lastModifiedBy>Сенькина ТС</cp:lastModifiedBy>
  <cp:lastPrinted>2020-02-26T02:20:24Z</cp:lastPrinted>
  <dcterms:created xsi:type="dcterms:W3CDTF">2011-03-25T07:19:51Z</dcterms:created>
  <dcterms:modified xsi:type="dcterms:W3CDTF">2020-05-05T13:20:51Z</dcterms:modified>
</cp:coreProperties>
</file>